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Z:\2019 PLANIFICACIÓN FÍSICA\2_Informe Fisico Financiero - Mensual\2022\Febrero\"/>
    </mc:Choice>
  </mc:AlternateContent>
  <xr:revisionPtr revIDLastSave="0" documentId="13_ncr:1_{96A3B656-73D7-4610-AF55-0174961F189B}" xr6:coauthVersionLast="47" xr6:coauthVersionMax="47" xr10:uidLastSave="{00000000-0000-0000-0000-000000000000}"/>
  <bookViews>
    <workbookView xWindow="-120" yWindow="-120" windowWidth="29040" windowHeight="15840" activeTab="1" xr2:uid="{00000000-000D-0000-FFFF-FFFF00000000}"/>
  </bookViews>
  <sheets>
    <sheet name="resumen" sheetId="26" r:id="rId1"/>
    <sheet name=" En Tramite " sheetId="10" r:id="rId2"/>
    <sheet name="En ejecución" sheetId="21" r:id="rId3"/>
    <sheet name="proy cierre" sheetId="18" r:id="rId4"/>
    <sheet name="Legales" sheetId="19" r:id="rId5"/>
    <sheet name="Consultorias" sheetId="20" r:id="rId6"/>
    <sheet name="Terminados" sheetId="27" r:id="rId7"/>
  </sheets>
  <definedNames>
    <definedName name="_xlnm.Print_Titles" localSheetId="1">' En Tramite '!$6:$6</definedName>
    <definedName name="_xlnm.Print_Titles" localSheetId="2">'En ejecución'!$8:$8</definedName>
    <definedName name="_xlnm.Print_Titles" localSheetId="4">Legales!$6:$6</definedName>
    <definedName name="_xlnm.Print_Titles" localSheetId="3">'proy cierre'!$10:$10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2" i="18" l="1"/>
  <c r="G12" i="18"/>
  <c r="H9" i="19"/>
  <c r="G28" i="19"/>
  <c r="D28" i="19"/>
  <c r="D16" i="19"/>
  <c r="D10" i="19"/>
  <c r="H25" i="19"/>
  <c r="E8" i="10" l="1"/>
  <c r="E11" i="10"/>
  <c r="E15" i="10"/>
  <c r="H12" i="19"/>
  <c r="E17" i="10" l="1"/>
  <c r="E7" i="10" s="1"/>
  <c r="K30" i="21" l="1"/>
  <c r="K26" i="21" l="1"/>
  <c r="K44" i="21"/>
  <c r="K43" i="21"/>
  <c r="K42" i="21"/>
  <c r="K54" i="21" l="1"/>
  <c r="D16" i="27" l="1"/>
  <c r="H19" i="18"/>
  <c r="H17" i="18"/>
  <c r="D22" i="18" l="1"/>
  <c r="D44" i="27" l="1"/>
  <c r="D36" i="27"/>
  <c r="D27" i="27"/>
  <c r="D25" i="27"/>
  <c r="D13" i="27"/>
  <c r="D8" i="27"/>
  <c r="J10" i="20"/>
  <c r="F10" i="20"/>
  <c r="J9" i="20"/>
  <c r="F9" i="20"/>
  <c r="F8" i="20"/>
  <c r="J8" i="20" s="1"/>
  <c r="J7" i="20" s="1"/>
  <c r="D11" i="26" s="1"/>
  <c r="I7" i="20"/>
  <c r="E7" i="20"/>
  <c r="D7" i="20"/>
  <c r="F7" i="20" s="1"/>
  <c r="C11" i="26" s="1"/>
  <c r="H29" i="19"/>
  <c r="H28" i="19" s="1"/>
  <c r="H27" i="19"/>
  <c r="H26" i="19"/>
  <c r="H24" i="19"/>
  <c r="H23" i="19"/>
  <c r="H22" i="19"/>
  <c r="H21" i="19"/>
  <c r="H20" i="19"/>
  <c r="H19" i="19"/>
  <c r="H18" i="19"/>
  <c r="H17" i="19"/>
  <c r="G16" i="19"/>
  <c r="H15" i="19"/>
  <c r="G14" i="19"/>
  <c r="H14" i="19" s="1"/>
  <c r="G13" i="19"/>
  <c r="H8" i="19"/>
  <c r="G8" i="19"/>
  <c r="D8" i="19"/>
  <c r="D7" i="19" s="1"/>
  <c r="G38" i="18"/>
  <c r="G35" i="18" s="1"/>
  <c r="H37" i="18"/>
  <c r="H36" i="18"/>
  <c r="D35" i="18"/>
  <c r="H34" i="18"/>
  <c r="H33" i="18"/>
  <c r="H32" i="18"/>
  <c r="H31" i="18"/>
  <c r="H30" i="18"/>
  <c r="G29" i="18"/>
  <c r="H29" i="18" s="1"/>
  <c r="H28" i="18"/>
  <c r="H27" i="18"/>
  <c r="D26" i="18"/>
  <c r="H25" i="18"/>
  <c r="H24" i="18"/>
  <c r="H23" i="18"/>
  <c r="G22" i="18"/>
  <c r="G21" i="18"/>
  <c r="H21" i="18" s="1"/>
  <c r="H20" i="18" s="1"/>
  <c r="D20" i="18"/>
  <c r="H18" i="18"/>
  <c r="D18" i="18"/>
  <c r="H16" i="18"/>
  <c r="D16" i="18"/>
  <c r="H15" i="18"/>
  <c r="H14" i="18"/>
  <c r="H13" i="18"/>
  <c r="A7" i="18"/>
  <c r="A6" i="18"/>
  <c r="K66" i="21"/>
  <c r="J62" i="21"/>
  <c r="K64" i="21"/>
  <c r="K63" i="21"/>
  <c r="F62" i="21"/>
  <c r="K61" i="21"/>
  <c r="K60" i="21"/>
  <c r="K59" i="21"/>
  <c r="K58" i="21"/>
  <c r="K57" i="21"/>
  <c r="J56" i="21"/>
  <c r="F56" i="21"/>
  <c r="K55" i="21"/>
  <c r="K53" i="21"/>
  <c r="K52" i="21"/>
  <c r="K51" i="21"/>
  <c r="K50" i="21"/>
  <c r="K49" i="21"/>
  <c r="K48" i="21"/>
  <c r="K47" i="21"/>
  <c r="K46" i="21"/>
  <c r="G46" i="21"/>
  <c r="K45" i="21"/>
  <c r="K41" i="21"/>
  <c r="K40" i="21"/>
  <c r="J39" i="21"/>
  <c r="F39" i="21"/>
  <c r="K38" i="21"/>
  <c r="K37" i="21"/>
  <c r="J36" i="21"/>
  <c r="F36" i="21"/>
  <c r="K35" i="21"/>
  <c r="K34" i="21"/>
  <c r="K33" i="21"/>
  <c r="K32" i="21"/>
  <c r="J31" i="21"/>
  <c r="F31" i="21"/>
  <c r="K29" i="21"/>
  <c r="K28" i="21"/>
  <c r="K27" i="21"/>
  <c r="K25" i="21"/>
  <c r="K24" i="21"/>
  <c r="K23" i="21"/>
  <c r="K22" i="21"/>
  <c r="K21" i="21"/>
  <c r="J20" i="21"/>
  <c r="F20" i="21"/>
  <c r="K19" i="21"/>
  <c r="K18" i="21" s="1"/>
  <c r="J18" i="21"/>
  <c r="F18" i="21"/>
  <c r="K17" i="21"/>
  <c r="K16" i="21"/>
  <c r="J15" i="21"/>
  <c r="F15" i="21"/>
  <c r="K14" i="21"/>
  <c r="K13" i="21"/>
  <c r="K12" i="21"/>
  <c r="K11" i="21"/>
  <c r="J10" i="21"/>
  <c r="F10" i="21"/>
  <c r="B5" i="21"/>
  <c r="B12" i="26"/>
  <c r="H13" i="19" l="1"/>
  <c r="H10" i="19" s="1"/>
  <c r="G10" i="19"/>
  <c r="G7" i="19" s="1"/>
  <c r="K31" i="21"/>
  <c r="K36" i="21"/>
  <c r="K20" i="21"/>
  <c r="K15" i="21"/>
  <c r="K10" i="21"/>
  <c r="K56" i="21"/>
  <c r="C7" i="26"/>
  <c r="D7" i="27"/>
  <c r="C10" i="26"/>
  <c r="H16" i="19"/>
  <c r="H26" i="18"/>
  <c r="H35" i="18"/>
  <c r="G16" i="18"/>
  <c r="H22" i="18"/>
  <c r="G20" i="18"/>
  <c r="G26" i="18"/>
  <c r="H12" i="18"/>
  <c r="D11" i="18"/>
  <c r="C9" i="26" s="1"/>
  <c r="G18" i="18"/>
  <c r="G11" i="18" s="1"/>
  <c r="K65" i="21"/>
  <c r="K62" i="21" s="1"/>
  <c r="F9" i="21"/>
  <c r="C8" i="26" s="1"/>
  <c r="K39" i="21"/>
  <c r="J9" i="21"/>
  <c r="H7" i="19" l="1"/>
  <c r="D10" i="26" s="1"/>
  <c r="C12" i="26"/>
  <c r="K9" i="21"/>
  <c r="D8" i="26" s="1"/>
  <c r="H11" i="18"/>
  <c r="D9" i="26" s="1"/>
  <c r="D12" i="26" l="1"/>
</calcChain>
</file>

<file path=xl/sharedStrings.xml><?xml version="1.0" encoding="utf-8"?>
<sst xmlns="http://schemas.openxmlformats.org/spreadsheetml/2006/main" count="592" uniqueCount="475">
  <si>
    <t>Bocas del Toro</t>
  </si>
  <si>
    <t>INSTITUTO DE ACUEDUCTOS Y ALCANTARILLADOS NACIONALES</t>
  </si>
  <si>
    <t>No.</t>
  </si>
  <si>
    <t>Fuente de Financiamiento</t>
  </si>
  <si>
    <t>Nombre del Proyecto</t>
  </si>
  <si>
    <t>Observación</t>
  </si>
  <si>
    <t>Total</t>
  </si>
  <si>
    <t>Chiriquí</t>
  </si>
  <si>
    <t>Lugar</t>
  </si>
  <si>
    <t>TOTAL</t>
  </si>
  <si>
    <t>DIRECCIÓN DE PLANIFICACIÓN</t>
  </si>
  <si>
    <t>PROYECTO</t>
  </si>
  <si>
    <t>CONTRATISTA</t>
  </si>
  <si>
    <t>COMENTARIOS</t>
  </si>
  <si>
    <t>CONSORCIO FCC</t>
  </si>
  <si>
    <t>INTERNACIONAL DE SEGURO</t>
  </si>
  <si>
    <t>COPISA</t>
  </si>
  <si>
    <t>MECO</t>
  </si>
  <si>
    <t>A&amp;S-COLON</t>
  </si>
  <si>
    <t>PROYECO</t>
  </si>
  <si>
    <t>HIDROGEOCOL</t>
  </si>
  <si>
    <t>Estudio, Diseño y Construcción, Ext. Colectora Sanitaria, Barriada Ana, San José y Carretera Principal - Las Tablas Abajo</t>
  </si>
  <si>
    <t>MONTO B/.</t>
  </si>
  <si>
    <t>N°</t>
  </si>
  <si>
    <t>SALDO A PAGAR B/.</t>
  </si>
  <si>
    <t>AVANCE FINANCIERO (%)</t>
  </si>
  <si>
    <t xml:space="preserve"> AVANCE FÍSICO (%)</t>
  </si>
  <si>
    <t>PROYECTOS DE INVERSIONES - CIERRE ADMINISTRATIVO Y FINANCIERO</t>
  </si>
  <si>
    <t>CAJA DE AHORROS</t>
  </si>
  <si>
    <t>Se paga por comisión de desembolso</t>
  </si>
  <si>
    <t>SYPNAPSIS</t>
  </si>
  <si>
    <t xml:space="preserve">CONSULTORIAS </t>
  </si>
  <si>
    <t>% DE AVANCE FÍSICO</t>
  </si>
  <si>
    <t>% DE AVANCE FINANCIERO</t>
  </si>
  <si>
    <t>CONSORCIO               IECISA AYESA</t>
  </si>
  <si>
    <t xml:space="preserve">ACRUTA &amp; TAPIA INGENIEROS </t>
  </si>
  <si>
    <t>PRODESARROLLO</t>
  </si>
  <si>
    <t>CONTRATISTA GENERALES Y ELECTRICO</t>
  </si>
  <si>
    <t>DELTA 9</t>
  </si>
  <si>
    <t>PROYECTOS DE INVERSIONES - EN CIERRES LEGALES</t>
  </si>
  <si>
    <t>CONSORCIO CHEN &amp; ASOCIATE</t>
  </si>
  <si>
    <t>CONSORCIO CHIRIQUI, EIA, S.A.</t>
  </si>
  <si>
    <t>GLOBETEC</t>
  </si>
  <si>
    <t xml:space="preserve"> % AVANCE FÍSICO</t>
  </si>
  <si>
    <t>PAGADO B/.</t>
  </si>
  <si>
    <t>INVERSIONES - CONSULTORÍAS</t>
  </si>
  <si>
    <t>Fidecoimiso de la Administración</t>
  </si>
  <si>
    <t>Sistema de Gerencia del IDAAN</t>
  </si>
  <si>
    <t>Auditoria del Programa del BID</t>
  </si>
  <si>
    <t>%  AVANCE FINANCIERO</t>
  </si>
  <si>
    <t>Saldo a Pagar B/.</t>
  </si>
  <si>
    <t>PROYECTOS DE INVERSIONES -   EN TRÁMITE</t>
  </si>
  <si>
    <t>PROYECTOS DE INVERSIONES EN EJECUCIÓN</t>
  </si>
  <si>
    <t>Monto + Adenda B/.</t>
  </si>
  <si>
    <t>Número de Beneficiados</t>
  </si>
  <si>
    <t>% Avance Físico</t>
  </si>
  <si>
    <t>% Avance Fínanciero</t>
  </si>
  <si>
    <t>Pagado B/.</t>
  </si>
  <si>
    <t>TOTAL B/.</t>
  </si>
  <si>
    <t>Aporte Gobierno Central</t>
  </si>
  <si>
    <t>Changuinola y Alrededores</t>
  </si>
  <si>
    <t>Almirante y Alrededores</t>
  </si>
  <si>
    <t>Mejoramiento del sistema de alcantarillado sanitario y tratamiento</t>
  </si>
  <si>
    <t>Coclé</t>
  </si>
  <si>
    <t>Antón</t>
  </si>
  <si>
    <t>Construcción nuevo sistema de abastecimiento de agua potable</t>
  </si>
  <si>
    <t>Valle de Antón</t>
  </si>
  <si>
    <t xml:space="preserve">El Valle de Antón - Mejoramiento al sistema de agua potable. </t>
  </si>
  <si>
    <t>Colón</t>
  </si>
  <si>
    <t>Sabanitas y Alrededores</t>
  </si>
  <si>
    <t>Jacú / Divalá</t>
  </si>
  <si>
    <t>David Cabecera</t>
  </si>
  <si>
    <t>Rehabilitación, Mejoras y Expansión del Sistema de Almacenamiento, Conducción y Distribución de Agua Potable de David - Fase 2</t>
  </si>
  <si>
    <t>Rehabilitación, Mejoras y Expansión del Sistema de Almacenamiento, Conducción y Distribución de Agua Potable de David - Fase 1</t>
  </si>
  <si>
    <t>Rehabilitación de la Planta Potabilizadora de Los Algarrobos, David, Chiriquí</t>
  </si>
  <si>
    <t>Las Lajas, San Félix y Remedios</t>
  </si>
  <si>
    <t>Bocas del Toro y Chiriquí</t>
  </si>
  <si>
    <t>Administración y Asistencia Técnica  Proyectos (Supervisión)</t>
  </si>
  <si>
    <t>David y Alrededores</t>
  </si>
  <si>
    <t>Estudio, Diseño, Construcción, Operación y Mantenimiento del Sistema de Alcantarillado Sanitario y Tratamiento de las Aguas Residuales. Grupo de Obras I</t>
  </si>
  <si>
    <t>Estudio, Diseño, Construcción, Operación y Mantenimiento del Sistema de Alcantarillado Sanitario y Tratamiento de las Aguas Residuales Grupos de Obras II</t>
  </si>
  <si>
    <t>El Real</t>
  </si>
  <si>
    <t xml:space="preserve">Rehabilitación del Sistema de Agua Potable </t>
  </si>
  <si>
    <t>Villa Darién</t>
  </si>
  <si>
    <t xml:space="preserve"> Ampliación de la Planta Potabilizadora</t>
  </si>
  <si>
    <t>Panamá Este y Darién</t>
  </si>
  <si>
    <t>Parita</t>
  </si>
  <si>
    <t>Mejoramiento a la red de agua potable</t>
  </si>
  <si>
    <t>Construcción del Nuevo Sistema de Abastecimiento de Agua Potable</t>
  </si>
  <si>
    <t>Gobierno Central</t>
  </si>
  <si>
    <t>Chilibre</t>
  </si>
  <si>
    <t xml:space="preserve"> Estudio, Diseño, Operación y Mantenimiento del Nuevo Módulo de la Planta Potabilizadora, Federico Guardia Conte (Chilibre)</t>
  </si>
  <si>
    <t>CAF</t>
  </si>
  <si>
    <t>Ciudad de Panamá</t>
  </si>
  <si>
    <t xml:space="preserve">Diseño y Construcción  de Puntos de Monitoreo y Control  en el Sistema de Red Matriz del Acueducto de la Ciudad de Panamá-Etapa2 </t>
  </si>
  <si>
    <t>Bethania</t>
  </si>
  <si>
    <t xml:space="preserve">Construcción del Acueducto y Alcantarillado de Camino Real Bethania y Estación de Bombeo </t>
  </si>
  <si>
    <t>Chorrillo y Santa Ana</t>
  </si>
  <si>
    <t>Mejoras al acueducto de El Chorrillo y Santa Ana y construcción del alcantarillado de El Chorrillo</t>
  </si>
  <si>
    <t>San Francisco</t>
  </si>
  <si>
    <t>Construcción de la Ampliación de la Línea de Acueducto, Corregimiento de San Francisco.</t>
  </si>
  <si>
    <t>Las Cumbres, Chivo Chivo</t>
  </si>
  <si>
    <t>Mejoramiento al sistema de abastecimiento de agua potable</t>
  </si>
  <si>
    <t>Isla Contadora</t>
  </si>
  <si>
    <t xml:space="preserve"> Estudio, Diseño, Construcción, Operación y Mantenimiento del Sistema de Abastecimiento de Agua Potable, Sistema de Alcantarillado Sanitario y Tratamiento de las Aguas Residuales</t>
  </si>
  <si>
    <t>Gamboa</t>
  </si>
  <si>
    <t xml:space="preserve"> Estudio, Diseño, Construcción, Operación y Mantenimiento de la Planta Potabilizadora </t>
  </si>
  <si>
    <t>Sector 4, Pacora</t>
  </si>
  <si>
    <t> Diseño y Construcción de mejoras al Sistema de Distribución de Agua Potable</t>
  </si>
  <si>
    <t xml:space="preserve">Mejoramiento al Sistema de Abastecimiento de Agua Potable </t>
  </si>
  <si>
    <t>Panamá y Colón</t>
  </si>
  <si>
    <t>Administración y Supervisión de Proyectos (Supervisión)</t>
  </si>
  <si>
    <t>Panamá Centro</t>
  </si>
  <si>
    <t>Supervisión de Proyectos (Chorrillo, Santa Ana)</t>
  </si>
  <si>
    <t>Cañita de Chepo</t>
  </si>
  <si>
    <t>Mejoras al Sistema de Abastecimiento de Agua Potable de Cañitas, Distrito de Chepo</t>
  </si>
  <si>
    <t>Panamá Oeste</t>
  </si>
  <si>
    <t>Cocolí - Howard - Veracruz,</t>
  </si>
  <si>
    <t xml:space="preserve">Estudio, Diseño, Construcción, Operación y Mantenimiento de la Planta Potabilizadora </t>
  </si>
  <si>
    <t>San Carlos</t>
  </si>
  <si>
    <t xml:space="preserve">Diseño y Construcción de Mejoras al Sistema de Abastecimiento de Agua Potable </t>
  </si>
  <si>
    <t>28 de noviembre, sector 10, Arraiján</t>
  </si>
  <si>
    <t>Construcción del sistema de acueducto para la comunidad 28 de noviembre</t>
  </si>
  <si>
    <t>Construcción del Sistema de Alcantarillado Sanitario</t>
  </si>
  <si>
    <t>Panamá Oeste 1</t>
  </si>
  <si>
    <t>Administración y Asistencia Técnica  Proyectos de Panamá Oeste (Supervisión)</t>
  </si>
  <si>
    <t xml:space="preserve">Panamá Oeste </t>
  </si>
  <si>
    <t>Supervisión de Panamá Oeste</t>
  </si>
  <si>
    <t>Veraguas</t>
  </si>
  <si>
    <t>Santiago Cabecera y Alrededores</t>
  </si>
  <si>
    <t>Construcción del Segundo Módulo de la Planta Potabilizadora de Santiago y Rehabilitación del módulo existente.</t>
  </si>
  <si>
    <t>Santiago y Alrededores</t>
  </si>
  <si>
    <t xml:space="preserve"> Construcción del sistema de alcantarillado sanitario (Sistema de recolección y tratamiento de aguas residuales)   </t>
  </si>
  <si>
    <t>Puerto Mutis  Cabecera</t>
  </si>
  <si>
    <t xml:space="preserve">Construcción del sistema de alcantarillado sanitario </t>
  </si>
  <si>
    <t>Mejoras al Sistema de Agua Potable de Farallón</t>
  </si>
  <si>
    <t>SALDO  B/.</t>
  </si>
  <si>
    <t>PROYECTOS DE INVERSIONES TERMINADOS</t>
  </si>
  <si>
    <t>Isla Colón y Alrededores</t>
  </si>
  <si>
    <t>A Nivel Distrito</t>
  </si>
  <si>
    <t>Supervisión Técnica, Administrativa, Ambiental y Social del Contrato de Mejoras de la Eficiencia de los Servicios de AP y Saneamiento</t>
  </si>
  <si>
    <t>Santa Rita Arriba, Providencia</t>
  </si>
  <si>
    <t>Potrerrillo y Dolega</t>
  </si>
  <si>
    <t>Volcán, Potrerillos, Concepción y Dolega</t>
  </si>
  <si>
    <t>Supervisión de las Obras</t>
  </si>
  <si>
    <t>Los Santos</t>
  </si>
  <si>
    <t>Pedasí</t>
  </si>
  <si>
    <t>Rehabilitación del Sistema de Agua Potable</t>
  </si>
  <si>
    <t>Panamá</t>
  </si>
  <si>
    <t>Supervisión de las Obras de rehabilitación y optimización de los equipos de bombeo</t>
  </si>
  <si>
    <t>Tortí, Chepo y Alrededores</t>
  </si>
  <si>
    <t>Construcción de las Mejoras al Sistema de Agua Potable</t>
  </si>
  <si>
    <t xml:space="preserve">Estudios y Diseños Finales de las Obras y Mejoras del Acueducto y Alcantarillado </t>
  </si>
  <si>
    <t>Tocumen, Ciudad Radial</t>
  </si>
  <si>
    <t>Construcción de la Continuidad de la Línea de Conducción Anillo Hidráulico Sur</t>
  </si>
  <si>
    <t>Panama Centro</t>
  </si>
  <si>
    <t>Mejoras a Estaciones de Bombeo de Agua Tratamiento de la Planta Potabilizadora Federico Guardia Conte (Rotoválvulas)</t>
  </si>
  <si>
    <t>Construcción y Mejoras al Sistema de Abastecimiento de Agua Portable</t>
  </si>
  <si>
    <t>Burunga</t>
  </si>
  <si>
    <t>Construcción de la Red de Impulsión con el Sistema de Bombeo a los Nuevos Tanques de Burunga</t>
  </si>
  <si>
    <t>Loma del Río, Arraiján</t>
  </si>
  <si>
    <t>Montijo</t>
  </si>
  <si>
    <t>Construcción y Ampliación del Sistema de Alcantarillado de Puerto Armuelles.</t>
  </si>
  <si>
    <t>Construcción del Sistema de Agua Potable de la comunidad de Boquerón y Alanje, Etapa II</t>
  </si>
  <si>
    <t>Construcción del Sistema de Alcantarillado de Metetí.</t>
  </si>
  <si>
    <t>Panamá Metropolitana</t>
  </si>
  <si>
    <t>Construcción del Alcantarillado de Mamey Sector No.1 y Calle No.2 Turín, San Miguelito</t>
  </si>
  <si>
    <t>Construcción de la red de acueducto del sector de Chilibre Pedernal (Jalisco, Agua Bendita y Pedernal).</t>
  </si>
  <si>
    <t>Mejoramiento al Acueducto de las Comunidad de Santa Cruz, La Primavera, Villalobos,Correg. De Pedregal</t>
  </si>
  <si>
    <t>Línea de Conducción de Chorrera - Capira</t>
  </si>
  <si>
    <t>Arraiján</t>
  </si>
  <si>
    <t>Panamá y Panamá Oeste</t>
  </si>
  <si>
    <t xml:space="preserve">Diseño y Construcción de Tubería de Conducción desde Línea Paralela hasta Costa del Este, Provincia de Panamá.                                                                                                                                                                                                                                                                           </t>
  </si>
  <si>
    <t>Diseño de Obras en Arraiján y La Chorrera (Chorr-Capira). Diseño Línea  de Impulsión Chorrera-Capira.</t>
  </si>
  <si>
    <t>Mejora Integrales de la Eficiencia de los Servicios de Agua  Potable y Saneamiento en el Distrito de Colón.</t>
  </si>
  <si>
    <t xml:space="preserve">Darién </t>
  </si>
  <si>
    <t>Supervisión, Coordinación y Gerenciamiento de Proyectos para IDAAN-CAF I</t>
  </si>
  <si>
    <t>Herrera</t>
  </si>
  <si>
    <t>Construcción del Sistema de Abastecimiento de Agua Potable de las comunidades de Chame, Gorgona, Bejuco, Coronado y sectores aledaños del distrito de Chame. Planta Potabilizadora de 4 M.G.D.</t>
  </si>
  <si>
    <t xml:space="preserve">Obras y Mejora a los Sistema de Acueductos, Corregimiento de Alcalde Diaz, Distrito de Panama, Provincia de Panamá </t>
  </si>
  <si>
    <t>Actualización del Catastro de Usuarios del IDAAN en las Provincias de Panamá, Chiriquí  y Bocas del Toro.</t>
  </si>
  <si>
    <t xml:space="preserve">Diseño y Construcción del Mejoramiento, control y monitoreo de puntos críticos del Sistema de Agua Potable de la Ciudad de Panamá-Etapa I Nodo 180 y Nodo Calle 7ª. </t>
  </si>
  <si>
    <t>Diseño y Construcción de la Línea de Impulsión para la Estación de bombeo de la Nueve de Enero.</t>
  </si>
  <si>
    <t>Estudios, Diseños y Planos Finales de la Nueva Planta Potabilizadora para Aguadulce y Alrededores, Provincia de Coclé</t>
  </si>
  <si>
    <t>Rehabilitación del Sistema de Agua Potable de Concepción y Volcán.</t>
  </si>
  <si>
    <t>Construcción de la Línea de 24” Chilibre - Pedernal y Obras Complementarias. Del Monto total del Contrato por B/.10,897,845.41, CAF financia el 20%.</t>
  </si>
  <si>
    <t>Construcción de Acueducto, Alcantarillado Sanitario y Obras Complementarias  Comunidades de Nuevo México I y II</t>
  </si>
  <si>
    <t xml:space="preserve">Construcción de la Línea de Conducción desde el Tanque Ameglio al Sector No.3 (Domingo Díaz) y La Castellana. </t>
  </si>
  <si>
    <t>Línea de Conducción Pacora Tanara Tataré.</t>
  </si>
  <si>
    <t>Construcción de la Línea de Conducción tramo PTAP Algarrobos - Tanques de San Cristóbal en David.</t>
  </si>
  <si>
    <t>Rehabilitación, Mejoras y Expansión del Sistema de Almacenamiento, Conducción y Distribución de Agua Potable de David Fase I.</t>
  </si>
  <si>
    <t>Rehabilitación del Sistema de Agua Potable de Chiriquí, Tolé y San Lorenzo.</t>
  </si>
  <si>
    <t>Consultoría para la Inspección de Obras de Acueducto y Alcantarillado del Proyecto de Mejoramiento de Agua Potable y Saneamiento en la Zona Metropolitana de Panamá.</t>
  </si>
  <si>
    <t>Los Algarrobos</t>
  </si>
  <si>
    <t xml:space="preserve">Supervisión del proyecto </t>
  </si>
  <si>
    <t>Avance Físico (%)</t>
  </si>
  <si>
    <t>Monto Estimado B/.</t>
  </si>
  <si>
    <t>Contrato</t>
  </si>
  <si>
    <t>Por definir</t>
  </si>
  <si>
    <t xml:space="preserve"> Adenda</t>
  </si>
  <si>
    <t>Acueducto de Tonosí</t>
  </si>
  <si>
    <t>Aporte de Gobierno</t>
  </si>
  <si>
    <t>Adenda</t>
  </si>
  <si>
    <t>Inversión  (en Balboas)</t>
  </si>
  <si>
    <t>Supervsión al Contrato de la Asesoria y Asistencia a la Gestión Operativa del IDAAN</t>
  </si>
  <si>
    <t>Por Publicar en Panamá Compra. Para supervisar los proyectos de Isla Colón y Puerto Armuellles.</t>
  </si>
  <si>
    <t>Supervisión Técnica, administrativa, financiera, ambiental y seguridad industrial, social y juríidica de los proyectos de alcantarillago y agua potable en las Provinvcias de Chiriquí y Bocas del Toro (PM)</t>
  </si>
  <si>
    <t>Etapa</t>
  </si>
  <si>
    <t xml:space="preserve">No. Proyectos </t>
  </si>
  <si>
    <t>Monto de Inversión</t>
  </si>
  <si>
    <t>Ejecución</t>
  </si>
  <si>
    <t>En cierre administrativo y financiero</t>
  </si>
  <si>
    <t>En temas legales</t>
  </si>
  <si>
    <t>Consultoria</t>
  </si>
  <si>
    <t>Resumen de Inversiones IDAAN - Por Etapa</t>
  </si>
  <si>
    <t>Total B/.</t>
  </si>
  <si>
    <t xml:space="preserve">Proyecto Integral para el Abastecimiento de Agua Potable al Corregimiento de Los Pozos, incluye Diseño y Construcción de Pozo Profundo, </t>
  </si>
  <si>
    <t>Chiriquí Grande</t>
  </si>
  <si>
    <t>Construcción del Sistema de Alcantarillado Sanitario  y Diseños y Construcción de la Planta de Tratamiento de Aguas Servidas.</t>
  </si>
  <si>
    <r>
      <t>En trámite (C</t>
    </r>
    <r>
      <rPr>
        <sz val="10"/>
        <color theme="1"/>
        <rFont val="Arial Narrow"/>
        <family val="2"/>
      </rPr>
      <t>onfección de contrato y evaluación)</t>
    </r>
  </si>
  <si>
    <t>Actualizado en abril de 2020</t>
  </si>
  <si>
    <t>Rehabilitación, Operación y Mantenimiento de Plantas de Tratamientos de Aguas Residuales, ubicadas en Panamá y Panamá Oeste (25 plantas)</t>
  </si>
  <si>
    <t>Diseño de la Fase de Floculación y Rehabilitación de todos los Componentes de la PTAP de San Félix</t>
  </si>
  <si>
    <t>Ampliación y Modernización de la Planta Potabilizadora de San Félix</t>
  </si>
  <si>
    <t>Mejoras al Acueducto de Buenos Aires, San Isidro</t>
  </si>
  <si>
    <t>Dirección de Planificación</t>
  </si>
  <si>
    <t>Instituto de Acueducto y Alcantarillados Nacionales</t>
  </si>
  <si>
    <t>Proyectos de Inversión</t>
  </si>
  <si>
    <t>En evalación de adenda de tiempo No.2</t>
  </si>
  <si>
    <t>Estudio, Diseño, Construcción, Operación y Mantenimiento de Planta Potabilizadora</t>
  </si>
  <si>
    <t>PROYECTOS EN EJECUCIÓN</t>
  </si>
  <si>
    <t xml:space="preserve">                 PROYECTOS DE INVERSIONES - CIERRE ADMINISTRATIVO Y FINANCIERO</t>
  </si>
  <si>
    <t>Isla Colón</t>
  </si>
  <si>
    <t xml:space="preserve">Estudio, Diseño, Construcción, Operación y Mantenimiento de las Mejoras al sistema de acueducto  Potabilizadora </t>
  </si>
  <si>
    <t>Refrendada por la Contraloría la Adenda No.4 de extensión de tiempo por 443 días, para finalizar el 26-sep-2020.</t>
  </si>
  <si>
    <t>Supervisión de los Proyectos de Rehabilitación de los Sistemas de Agua Potable de Jacú, Divalá y San Andrés / San Francisco.</t>
  </si>
  <si>
    <t>Jacú, Divalá y San Andrés / San Francisco</t>
  </si>
  <si>
    <t>San Félix</t>
  </si>
  <si>
    <r>
      <rPr>
        <b/>
        <sz val="12"/>
        <rFont val="Arial Narrow"/>
        <family val="2"/>
      </rPr>
      <t>Contratista</t>
    </r>
    <r>
      <rPr>
        <sz val="12"/>
        <rFont val="Arial Narrow"/>
        <family val="2"/>
      </rPr>
      <t xml:space="preserve">: Consorcio Chiriquí E.I.A S.A Antalsis
</t>
    </r>
    <r>
      <rPr>
        <b/>
        <sz val="12"/>
        <rFont val="Arial Narrow"/>
        <family val="2"/>
      </rPr>
      <t>Contrato</t>
    </r>
    <r>
      <rPr>
        <sz val="12"/>
        <rFont val="Arial Narrow"/>
        <family val="2"/>
      </rPr>
      <t xml:space="preserve">: COC-04-BID-2013
</t>
    </r>
    <r>
      <rPr>
        <b/>
        <sz val="12"/>
        <rFont val="Arial Narrow"/>
        <family val="2"/>
      </rPr>
      <t>Orden de Proceder</t>
    </r>
    <r>
      <rPr>
        <sz val="12"/>
        <rFont val="Arial Narrow"/>
        <family val="2"/>
      </rPr>
      <t xml:space="preserve">: 3 de junio de 2013
</t>
    </r>
    <r>
      <rPr>
        <b/>
        <sz val="12"/>
        <rFont val="Arial Narrow"/>
        <family val="2"/>
      </rPr>
      <t>Fecha de Terminación</t>
    </r>
    <r>
      <rPr>
        <sz val="12"/>
        <rFont val="Arial Narrow"/>
        <family val="2"/>
      </rPr>
      <t xml:space="preserve">: 29 de febrero de 2016
</t>
    </r>
    <r>
      <rPr>
        <b/>
        <sz val="12"/>
        <rFont val="Arial Narrow"/>
        <family val="2"/>
      </rPr>
      <t>Status</t>
    </r>
    <r>
      <rPr>
        <sz val="12"/>
        <rFont val="Arial Narrow"/>
        <family val="2"/>
      </rPr>
      <t xml:space="preserve">: Se suspende el proyecto desde marzo de 2017. Se entregó Informe Técnico a legal en el mes de abril, en donde la UP recomienda proceder con la  cancelación del contrato. El área de Legal emitió Resolucion Administrativa en Sep-2019, pendiente respuesta de Legal, para proceder a contratar los trabajos faltantes. La Cuenta No.14 no se ha podido pagar, por embargos que presenta la empresa.       </t>
    </r>
  </si>
  <si>
    <r>
      <rPr>
        <b/>
        <sz val="12"/>
        <rFont val="Arial Narrow"/>
        <family val="2"/>
      </rPr>
      <t>Contratista</t>
    </r>
    <r>
      <rPr>
        <sz val="12"/>
        <rFont val="Arial Narrow"/>
        <family val="2"/>
      </rPr>
      <t xml:space="preserve">:Globetec Constructions
</t>
    </r>
    <r>
      <rPr>
        <b/>
        <sz val="12"/>
        <rFont val="Arial Narrow"/>
        <family val="2"/>
      </rPr>
      <t>Contrato:</t>
    </r>
    <r>
      <rPr>
        <sz val="12"/>
        <rFont val="Arial Narrow"/>
        <family val="2"/>
      </rPr>
      <t xml:space="preserve"> COC-BID-(FID-128)No.18
</t>
    </r>
    <r>
      <rPr>
        <b/>
        <sz val="12"/>
        <rFont val="Arial Narrow"/>
        <family val="2"/>
      </rPr>
      <t>Orden de Proceder</t>
    </r>
    <r>
      <rPr>
        <sz val="12"/>
        <rFont val="Arial Narrow"/>
        <family val="2"/>
      </rPr>
      <t xml:space="preserve">: 26 de abril de 2016
</t>
    </r>
    <r>
      <rPr>
        <b/>
        <sz val="12"/>
        <rFont val="Arial Narrow"/>
        <family val="2"/>
      </rPr>
      <t>Fecha de Terminación:</t>
    </r>
    <r>
      <rPr>
        <sz val="12"/>
        <rFont val="Arial Narrow"/>
        <family val="2"/>
      </rPr>
      <t xml:space="preserve"> 2 de febrero de 2017
</t>
    </r>
    <r>
      <rPr>
        <b/>
        <sz val="12"/>
        <rFont val="Arial Narrow"/>
        <family val="2"/>
      </rPr>
      <t>Status</t>
    </r>
    <r>
      <rPr>
        <sz val="12"/>
        <rFont val="Arial Narrow"/>
        <family val="2"/>
      </rPr>
      <t>:  Terminación de relación contractual por conveniencia. Contratista solicita aclaración posterior a fallo del Tribunal a favor del IDAAN. Contrato rescindido.</t>
    </r>
  </si>
  <si>
    <t>Rehabilitación de los Sistemas de Agua Potable de Jacú / Divalá/ San Andrés - San Francisco.</t>
  </si>
  <si>
    <t>Estudio, Diseño, Construcción, Operación y Mantenimiento de la Planta Potabilizadora Sabanitas II</t>
  </si>
  <si>
    <t>Diseño y Construcción de Nueva Línea de Impulsión de 8" HD de Calle H y Mejoras al Sistema Existente</t>
  </si>
  <si>
    <t>Mejoramiento al Sistema de Abastecimiento de Agua Potable de San Martín, 6 de abril y San Isidro</t>
  </si>
  <si>
    <r>
      <rPr>
        <b/>
        <sz val="12"/>
        <color rgb="FF000000"/>
        <rFont val="Arial Narrow"/>
        <family val="2"/>
      </rPr>
      <t>Contratista</t>
    </r>
    <r>
      <rPr>
        <sz val="12"/>
        <color rgb="FF000000"/>
        <rFont val="Arial Narrow"/>
        <family val="2"/>
      </rPr>
      <t xml:space="preserve">: Globetec Construction
</t>
    </r>
    <r>
      <rPr>
        <b/>
        <sz val="12"/>
        <color rgb="FF000000"/>
        <rFont val="Arial Narrow"/>
        <family val="2"/>
      </rPr>
      <t>Contrato:</t>
    </r>
    <r>
      <rPr>
        <sz val="12"/>
        <color rgb="FF000000"/>
        <rFont val="Arial Narrow"/>
        <family val="2"/>
      </rPr>
      <t xml:space="preserve"> COC-04-CAF-2014
</t>
    </r>
    <r>
      <rPr>
        <b/>
        <sz val="12"/>
        <color rgb="FF000000"/>
        <rFont val="Arial Narrow"/>
        <family val="2"/>
      </rPr>
      <t>Orden de Proceder</t>
    </r>
    <r>
      <rPr>
        <sz val="12"/>
        <color rgb="FF000000"/>
        <rFont val="Arial Narrow"/>
        <family val="2"/>
      </rPr>
      <t xml:space="preserve">: 10 de junio  de 2014
</t>
    </r>
    <r>
      <rPr>
        <b/>
        <sz val="12"/>
        <color rgb="FF000000"/>
        <rFont val="Arial Narrow"/>
        <family val="2"/>
      </rPr>
      <t>Fecha de Terminación:</t>
    </r>
    <r>
      <rPr>
        <sz val="12"/>
        <color rgb="FF000000"/>
        <rFont val="Arial Narrow"/>
        <family val="2"/>
      </rPr>
      <t xml:space="preserve"> 5 de febrero de 2017
</t>
    </r>
    <r>
      <rPr>
        <b/>
        <sz val="12"/>
        <color rgb="FF000000"/>
        <rFont val="Arial Narrow"/>
        <family val="2"/>
      </rPr>
      <t>Status</t>
    </r>
    <r>
      <rPr>
        <sz val="12"/>
        <color rgb="FF000000"/>
        <rFont val="Arial Narrow"/>
        <family val="2"/>
      </rPr>
      <t xml:space="preserve">: Mediante Resolución Ejecutiva No.79-2017, se resuelve administrativamente el contrato. El Tribunal Administrativo de Contrataciones Públicas, emite Resolución No.074-Pleno/TACP del 12 de abril de 2018 (Decisión), por el cual se confirma la Resolución Ejecutiva No.79-2017 emitida por el IDAAN.        </t>
    </r>
  </si>
  <si>
    <r>
      <rPr>
        <b/>
        <sz val="12"/>
        <color rgb="FF000000"/>
        <rFont val="Arial Narrow"/>
        <family val="2"/>
      </rPr>
      <t>Contratista</t>
    </r>
    <r>
      <rPr>
        <sz val="12"/>
        <color rgb="FF000000"/>
        <rFont val="Arial Narrow"/>
        <family val="2"/>
      </rPr>
      <t xml:space="preserve">: BEROTZ, S.A
</t>
    </r>
    <r>
      <rPr>
        <b/>
        <sz val="12"/>
        <color rgb="FF000000"/>
        <rFont val="Arial Narrow"/>
        <family val="2"/>
      </rPr>
      <t>Contrato:</t>
    </r>
    <r>
      <rPr>
        <sz val="12"/>
        <color rgb="FF000000"/>
        <rFont val="Arial Narrow"/>
        <family val="2"/>
      </rPr>
      <t xml:space="preserve"> 148-2012
</t>
    </r>
    <r>
      <rPr>
        <b/>
        <sz val="12"/>
        <color rgb="FF000000"/>
        <rFont val="Arial Narrow"/>
        <family val="2"/>
      </rPr>
      <t>Orden de Proceder</t>
    </r>
    <r>
      <rPr>
        <sz val="12"/>
        <color rgb="FF000000"/>
        <rFont val="Arial Narrow"/>
        <family val="2"/>
      </rPr>
      <t xml:space="preserve">: 30 de octubre de 2012
</t>
    </r>
    <r>
      <rPr>
        <b/>
        <sz val="12"/>
        <color rgb="FF000000"/>
        <rFont val="Arial Narrow"/>
        <family val="2"/>
      </rPr>
      <t>Fecha de Terminación</t>
    </r>
    <r>
      <rPr>
        <sz val="12"/>
        <color rgb="FF000000"/>
        <rFont val="Arial Narrow"/>
        <family val="2"/>
      </rPr>
      <t xml:space="preserve">: 28 de agosto de 2014  
</t>
    </r>
    <r>
      <rPr>
        <b/>
        <sz val="12"/>
        <color rgb="FF000000"/>
        <rFont val="Arial Narrow"/>
        <family val="2"/>
      </rPr>
      <t>Status</t>
    </r>
    <r>
      <rPr>
        <sz val="12"/>
        <color rgb="FF000000"/>
        <rFont val="Arial Narrow"/>
        <family val="2"/>
      </rPr>
      <t>: La empresa fue embargada, el contratista no presentó cuentas, durante su ejecución. No se ha podido realizar el cierre del proyecto.</t>
    </r>
  </si>
  <si>
    <t xml:space="preserve">Mejoras al Sistema de Alcantarillado y Acueducto en el Distrito de San Miguelito, Provincia de Panamá en los Sectores de La Urbanización La Pulida, Churrasco, Carlos Ramos y Don Bosco </t>
  </si>
  <si>
    <t xml:space="preserve">Urbanización La Pulida, Churrasco, Carlos Ramos y Don Bosco </t>
  </si>
  <si>
    <r>
      <rPr>
        <b/>
        <sz val="12"/>
        <color rgb="FF000000"/>
        <rFont val="Arial Narrow"/>
        <family val="2"/>
      </rPr>
      <t>Contratista:</t>
    </r>
    <r>
      <rPr>
        <sz val="12"/>
        <color rgb="FF000000"/>
        <rFont val="Arial Narrow"/>
        <family val="2"/>
      </rPr>
      <t xml:space="preserve"> TEGINSER SL SUCURSAL EN PANAMA, S.A.
</t>
    </r>
    <r>
      <rPr>
        <b/>
        <sz val="12"/>
        <color rgb="FF000000"/>
        <rFont val="Arial Narrow"/>
        <family val="2"/>
      </rPr>
      <t xml:space="preserve">Contrato: </t>
    </r>
    <r>
      <rPr>
        <sz val="12"/>
        <color rgb="FF000000"/>
        <rFont val="Arial Narrow"/>
        <family val="2"/>
      </rPr>
      <t xml:space="preserve">COC-03-CAF-2013
</t>
    </r>
    <r>
      <rPr>
        <b/>
        <sz val="12"/>
        <color rgb="FF000000"/>
        <rFont val="Arial Narrow"/>
        <family val="2"/>
      </rPr>
      <t xml:space="preserve">Avances: </t>
    </r>
    <r>
      <rPr>
        <sz val="12"/>
        <color rgb="FF000000"/>
        <rFont val="Arial Narrow"/>
        <family val="2"/>
      </rPr>
      <t xml:space="preserve"> CONTRATO RESCINDIDO. Se licitó nuevo contrato, cuyo alcance son las obras pendientes. Actualmente, está en ejecución.</t>
    </r>
  </si>
  <si>
    <t>Construcción de un Anexo al Edificio Sede del IDAAN, Ubicado  en  Vía Brasil, Ciudad de Panamá</t>
  </si>
  <si>
    <t>Mejoramiento al Sistema de Abastecimiento de Agua Potable de Cerro La Cruz y Río Palomo</t>
  </si>
  <si>
    <t>Construcción del sistema de acueducto para la comunidad de Los Tecales, corregimiento de Arraiján, Distrito de Arraiján</t>
  </si>
  <si>
    <t>Veraguas y Bocas del Toro</t>
  </si>
  <si>
    <t>Servicios para realizar la Supervisión Técnica, Administrativa, Financiera, Ambiental, Seguridad Industrial, Social y Jurídica para los proyectos de obras de Sistemas de Alcantarillados Sanitarios y Agua Potable en las Provincias de Veraguas y Bocas del Toro.</t>
  </si>
  <si>
    <t>Construcción del Sistema de Alcantarillado Sanitario de Parita, Provincia de Herrera</t>
  </si>
  <si>
    <t>Línea de Conducción Los Algarrobos - (San Pablo Viejo- Vía Interamericana)",
Provincia de Chiriquí.</t>
  </si>
  <si>
    <r>
      <rPr>
        <b/>
        <sz val="12"/>
        <rFont val="Arial Narrow"/>
        <family val="2"/>
      </rPr>
      <t>Contratista:</t>
    </r>
    <r>
      <rPr>
        <sz val="12"/>
        <rFont val="Arial Narrow"/>
        <family val="2"/>
      </rPr>
      <t xml:space="preserve"> Internacional de Seguros
</t>
    </r>
    <r>
      <rPr>
        <b/>
        <sz val="12"/>
        <rFont val="Arial Narrow"/>
        <family val="2"/>
      </rPr>
      <t>Contrato</t>
    </r>
    <r>
      <rPr>
        <sz val="12"/>
        <rFont val="Arial Narrow"/>
        <family val="2"/>
      </rPr>
      <t xml:space="preserve">: 60-2003
</t>
    </r>
    <r>
      <rPr>
        <b/>
        <sz val="12"/>
        <rFont val="Arial Narrow"/>
        <family val="2"/>
      </rPr>
      <t>Orden de Proceder</t>
    </r>
    <r>
      <rPr>
        <sz val="12"/>
        <rFont val="Arial Narrow"/>
        <family val="2"/>
      </rPr>
      <t xml:space="preserve">: 4 de agosto de 2003
</t>
    </r>
    <r>
      <rPr>
        <b/>
        <sz val="12"/>
        <rFont val="Arial Narrow"/>
        <family val="2"/>
      </rPr>
      <t>Fecha de Terminación</t>
    </r>
    <r>
      <rPr>
        <sz val="12"/>
        <rFont val="Arial Narrow"/>
        <family val="2"/>
      </rPr>
      <t xml:space="preserve">: 18 de julio de 2004
</t>
    </r>
    <r>
      <rPr>
        <b/>
        <sz val="12"/>
        <rFont val="Arial Narrow"/>
        <family val="2"/>
      </rPr>
      <t xml:space="preserve">Status: </t>
    </r>
    <r>
      <rPr>
        <sz val="12"/>
        <rFont val="Arial Narrow"/>
        <family val="2"/>
      </rPr>
      <t>En evaluación de Asesoría Legal, para cierre administrativo del Contrato.</t>
    </r>
  </si>
  <si>
    <t>Refrendada por la Contraloría, Adenda N°7 de extensión de tiempo hasta el 31-diciembre-2021</t>
  </si>
  <si>
    <r>
      <rPr>
        <b/>
        <sz val="12"/>
        <rFont val="Arial Narrow"/>
        <family val="2"/>
      </rPr>
      <t>Contratista:</t>
    </r>
    <r>
      <rPr>
        <sz val="12"/>
        <rFont val="Arial Narrow"/>
        <family val="2"/>
      </rPr>
      <t xml:space="preserve"> Consorcio Chen Associates Consulting Engineers
</t>
    </r>
    <r>
      <rPr>
        <b/>
        <sz val="12"/>
        <rFont val="Arial Narrow"/>
        <family val="2"/>
      </rPr>
      <t>Contrato:</t>
    </r>
    <r>
      <rPr>
        <sz val="12"/>
        <rFont val="Arial Narrow"/>
        <family val="2"/>
      </rPr>
      <t xml:space="preserve"> 49-2012
</t>
    </r>
    <r>
      <rPr>
        <b/>
        <sz val="12"/>
        <rFont val="Arial Narrow"/>
        <family val="2"/>
      </rPr>
      <t>Orden de Proceder:</t>
    </r>
    <r>
      <rPr>
        <sz val="12"/>
        <rFont val="Arial Narrow"/>
        <family val="2"/>
      </rPr>
      <t xml:space="preserve"> 31 de agosto de 2012
</t>
    </r>
    <r>
      <rPr>
        <b/>
        <sz val="12"/>
        <rFont val="Arial Narrow"/>
        <family val="2"/>
      </rPr>
      <t>Fecha de Terminación</t>
    </r>
    <r>
      <rPr>
        <sz val="12"/>
        <rFont val="Arial Narrow"/>
        <family val="2"/>
      </rPr>
      <t xml:space="preserve">: 15 de septiembre de 2014
</t>
    </r>
    <r>
      <rPr>
        <b/>
        <sz val="12"/>
        <rFont val="Arial Narrow"/>
        <family val="2"/>
      </rPr>
      <t>Status:</t>
    </r>
    <r>
      <rPr>
        <sz val="12"/>
        <rFont val="Arial Narrow"/>
        <family val="2"/>
      </rPr>
      <t xml:space="preserve"> Cuenta con Resolución Administrativa No.149-2015, del 30-oct-2015, mediante el cual se resuelve administrativamente el contrato por incumplimiento.</t>
    </r>
  </si>
  <si>
    <r>
      <rPr>
        <b/>
        <sz val="12"/>
        <rFont val="Arial Narrow"/>
        <family val="2"/>
      </rPr>
      <t>Contratista:</t>
    </r>
    <r>
      <rPr>
        <sz val="12"/>
        <rFont val="Arial Narrow"/>
        <family val="2"/>
      </rPr>
      <t xml:space="preserve"> Globetec Constructions
</t>
    </r>
    <r>
      <rPr>
        <b/>
        <sz val="12"/>
        <rFont val="Arial Narrow"/>
        <family val="2"/>
      </rPr>
      <t>Contrato:</t>
    </r>
    <r>
      <rPr>
        <sz val="12"/>
        <rFont val="Arial Narrow"/>
        <family val="2"/>
      </rPr>
      <t xml:space="preserve"> COC-BID (FID-128-No.19)
</t>
    </r>
    <r>
      <rPr>
        <b/>
        <sz val="12"/>
        <rFont val="Arial Narrow"/>
        <family val="2"/>
      </rPr>
      <t>Orden de Proceder:</t>
    </r>
    <r>
      <rPr>
        <sz val="12"/>
        <rFont val="Arial Narrow"/>
        <family val="2"/>
      </rPr>
      <t xml:space="preserve"> 26 de abril de 2016
</t>
    </r>
    <r>
      <rPr>
        <b/>
        <sz val="12"/>
        <rFont val="Arial Narrow"/>
        <family val="2"/>
      </rPr>
      <t>Fecha de Terminación</t>
    </r>
    <r>
      <rPr>
        <sz val="12"/>
        <rFont val="Arial Narrow"/>
        <family val="2"/>
      </rPr>
      <t xml:space="preserve">: 19 de agosto de 2017. 
</t>
    </r>
    <r>
      <rPr>
        <b/>
        <sz val="12"/>
        <rFont val="Arial Narrow"/>
        <family val="2"/>
      </rPr>
      <t>Status</t>
    </r>
    <r>
      <rPr>
        <sz val="12"/>
        <rFont val="Arial Narrow"/>
        <family val="2"/>
      </rPr>
      <t xml:space="preserve">: Terminación de relación contractual por conveniencia. Contratista apela a instancias superiores, posterior a fallo a favor del Idaan del Tribunal. Contrato rescindido. </t>
    </r>
  </si>
  <si>
    <r>
      <rPr>
        <b/>
        <sz val="12"/>
        <color rgb="FF000000"/>
        <rFont val="Arial Narrow"/>
        <family val="2"/>
      </rPr>
      <t>Contratista</t>
    </r>
    <r>
      <rPr>
        <sz val="12"/>
        <color rgb="FF000000"/>
        <rFont val="Arial Narrow"/>
        <family val="2"/>
      </rPr>
      <t xml:space="preserve">: Contratista Generales y Electricos
</t>
    </r>
    <r>
      <rPr>
        <b/>
        <sz val="12"/>
        <color rgb="FF000000"/>
        <rFont val="Arial Narrow"/>
        <family val="2"/>
      </rPr>
      <t>Contrato:</t>
    </r>
    <r>
      <rPr>
        <sz val="12"/>
        <color rgb="FF000000"/>
        <rFont val="Arial Narrow"/>
        <family val="2"/>
      </rPr>
      <t xml:space="preserve"> COC-07-CAF-2014
</t>
    </r>
    <r>
      <rPr>
        <b/>
        <sz val="12"/>
        <color rgb="FF000000"/>
        <rFont val="Arial Narrow"/>
        <family val="2"/>
      </rPr>
      <t>Orden de Proceder</t>
    </r>
    <r>
      <rPr>
        <sz val="12"/>
        <color rgb="FF000000"/>
        <rFont val="Arial Narrow"/>
        <family val="2"/>
      </rPr>
      <t xml:space="preserve">: 28 de marzo de 2015
</t>
    </r>
    <r>
      <rPr>
        <b/>
        <sz val="12"/>
        <color rgb="FF000000"/>
        <rFont val="Arial Narrow"/>
        <family val="2"/>
      </rPr>
      <t>Fecha de Terminación</t>
    </r>
    <r>
      <rPr>
        <sz val="12"/>
        <color rgb="FF000000"/>
        <rFont val="Arial Narrow"/>
        <family val="2"/>
      </rPr>
      <t xml:space="preserve">: 21 de marzo de 2016
</t>
    </r>
    <r>
      <rPr>
        <b/>
        <sz val="12"/>
        <color rgb="FF000000"/>
        <rFont val="Arial Narrow"/>
        <family val="2"/>
      </rPr>
      <t>Status:</t>
    </r>
    <r>
      <rPr>
        <sz val="12"/>
        <color rgb="FF000000"/>
        <rFont val="Arial Narrow"/>
        <family val="2"/>
      </rPr>
      <t xml:space="preserve"> Se realiza gestión para proceder trámite de Liquidación de contrato. Debe pasar por Junta Directiva primero.</t>
    </r>
  </si>
  <si>
    <r>
      <rPr>
        <b/>
        <sz val="12"/>
        <color rgb="FF000000"/>
        <rFont val="Arial Narrow"/>
        <family val="2"/>
      </rPr>
      <t>Contratista</t>
    </r>
    <r>
      <rPr>
        <sz val="12"/>
        <color rgb="FF000000"/>
        <rFont val="Arial Narrow"/>
        <family val="2"/>
      </rPr>
      <t xml:space="preserve">: Representaciones Halfe, S.A
</t>
    </r>
    <r>
      <rPr>
        <b/>
        <sz val="12"/>
        <color rgb="FF000000"/>
        <rFont val="Arial Narrow"/>
        <family val="2"/>
      </rPr>
      <t>Contrato No</t>
    </r>
    <r>
      <rPr>
        <sz val="12"/>
        <color rgb="FF000000"/>
        <rFont val="Arial Narrow"/>
        <family val="2"/>
      </rPr>
      <t xml:space="preserve">. 31-2017.
</t>
    </r>
    <r>
      <rPr>
        <b/>
        <sz val="12"/>
        <color rgb="FF000000"/>
        <rFont val="Arial Narrow"/>
        <family val="2"/>
      </rPr>
      <t>Orden de Proceder:</t>
    </r>
    <r>
      <rPr>
        <sz val="12"/>
        <color rgb="FF000000"/>
        <rFont val="Arial Narrow"/>
        <family val="2"/>
      </rPr>
      <t xml:space="preserve"> 1 de junio de 2018
</t>
    </r>
    <r>
      <rPr>
        <b/>
        <sz val="12"/>
        <color rgb="FF000000"/>
        <rFont val="Arial Narrow"/>
        <family val="2"/>
      </rPr>
      <t>Fecha de Terminación</t>
    </r>
    <r>
      <rPr>
        <sz val="12"/>
        <color rgb="FF000000"/>
        <rFont val="Arial Narrow"/>
        <family val="2"/>
      </rPr>
      <t xml:space="preserve">: 27 de diciembre de 2018.
</t>
    </r>
    <r>
      <rPr>
        <b/>
        <sz val="12"/>
        <color rgb="FF000000"/>
        <rFont val="Arial Narrow"/>
        <family val="2"/>
      </rPr>
      <t>Status</t>
    </r>
    <r>
      <rPr>
        <sz val="12"/>
        <color rgb="FF000000"/>
        <rFont val="Arial Narrow"/>
        <family val="2"/>
      </rPr>
      <t>: El departamento de asesoría legal esta en el proceso de resolución de contrato.</t>
    </r>
  </si>
  <si>
    <t>Asistencia y Asesoría Técnica al Instituto De Acueductos Y Alcantarillados Nacionales para la Gestión Operativa y Comercial en el Área Metropolitana de Panamá, la Dirección y Ejecución de Actividades varias de Alto Impacto.</t>
  </si>
  <si>
    <t>Adquisición e Instalacion de Equipos para el Mejoramiento del Sistema de Gas Cloro de la Planta Potabilizadora Federico Guardia Conte</t>
  </si>
  <si>
    <t>Comentarios</t>
  </si>
  <si>
    <t>Avance Financiero (%)</t>
  </si>
  <si>
    <t>Fuente: Dirección de Planificación - Depto. Planificación Física y Asist. Técnica</t>
  </si>
  <si>
    <t>Fuente: Dirección de Ingenieria</t>
  </si>
  <si>
    <t>Fuente: Dirección de Ingenieria y Operaciones</t>
  </si>
  <si>
    <t>Se presentó informe de Adenda No.3 por un monto de B/.4,751,066.90 y extensión de tiempo por 705 días calendarios, la cual no fue refrendada por la CGR y devuelta para subsanar por la empresa contratista.</t>
  </si>
  <si>
    <r>
      <rPr>
        <b/>
        <sz val="12"/>
        <color rgb="FF000000"/>
        <rFont val="Arial Narrow"/>
        <family val="2"/>
      </rPr>
      <t>Contratist</t>
    </r>
    <r>
      <rPr>
        <sz val="12"/>
        <color rgb="FF000000"/>
        <rFont val="Arial Narrow"/>
        <family val="2"/>
      </rPr>
      <t xml:space="preserve">a: CUSA
</t>
    </r>
    <r>
      <rPr>
        <b/>
        <sz val="12"/>
        <color rgb="FF000000"/>
        <rFont val="Arial Narrow"/>
        <family val="2"/>
      </rPr>
      <t>Contrato:</t>
    </r>
    <r>
      <rPr>
        <sz val="12"/>
        <color rgb="FF000000"/>
        <rFont val="Arial Narrow"/>
        <family val="2"/>
      </rPr>
      <t xml:space="preserve"> 166-2012
</t>
    </r>
    <r>
      <rPr>
        <b/>
        <sz val="12"/>
        <color rgb="FF000000"/>
        <rFont val="Arial Narrow"/>
        <family val="2"/>
      </rPr>
      <t>Orden de Proceder:</t>
    </r>
    <r>
      <rPr>
        <sz val="12"/>
        <color rgb="FF000000"/>
        <rFont val="Arial Narrow"/>
        <family val="2"/>
      </rPr>
      <t xml:space="preserve"> 20 de mayo de 2013
</t>
    </r>
    <r>
      <rPr>
        <b/>
        <sz val="12"/>
        <color rgb="FF000000"/>
        <rFont val="Arial Narrow"/>
        <family val="2"/>
      </rPr>
      <t>Fecha de Terminación</t>
    </r>
    <r>
      <rPr>
        <sz val="12"/>
        <color rgb="FF000000"/>
        <rFont val="Arial Narrow"/>
        <family val="2"/>
      </rPr>
      <t xml:space="preserve">: 10 de octubre de 2016
</t>
    </r>
    <r>
      <rPr>
        <b/>
        <sz val="12"/>
        <color rgb="FF000000"/>
        <rFont val="Arial Narrow"/>
        <family val="2"/>
      </rPr>
      <t xml:space="preserve">Status:  </t>
    </r>
    <r>
      <rPr>
        <sz val="12"/>
        <color rgb="FF000000"/>
        <rFont val="Arial Narrow"/>
        <family val="2"/>
      </rPr>
      <t xml:space="preserve">La empresa pidió el cierre del contrato. El Proyecto se encuentra suspendido en trámite de cierre. </t>
    </r>
  </si>
  <si>
    <r>
      <rPr>
        <b/>
        <sz val="12"/>
        <color rgb="FF000000"/>
        <rFont val="Arial Narrow"/>
        <family val="2"/>
      </rPr>
      <t>Contratista</t>
    </r>
    <r>
      <rPr>
        <sz val="12"/>
        <color rgb="FF000000"/>
        <rFont val="Arial Narrow"/>
        <family val="2"/>
      </rPr>
      <t xml:space="preserve">: Consorcio Hidrogeocol Panamá, S.A
</t>
    </r>
    <r>
      <rPr>
        <b/>
        <sz val="12"/>
        <color rgb="FF000000"/>
        <rFont val="Arial Narrow"/>
        <family val="2"/>
      </rPr>
      <t>Contrato:</t>
    </r>
    <r>
      <rPr>
        <sz val="12"/>
        <color rgb="FF000000"/>
        <rFont val="Arial Narrow"/>
        <family val="2"/>
      </rPr>
      <t xml:space="preserve"> 42-2009
</t>
    </r>
    <r>
      <rPr>
        <b/>
        <sz val="12"/>
        <color rgb="FF000000"/>
        <rFont val="Arial Narrow"/>
        <family val="2"/>
      </rPr>
      <t>Orden de Proceder</t>
    </r>
    <r>
      <rPr>
        <sz val="12"/>
        <color rgb="FF000000"/>
        <rFont val="Arial Narrow"/>
        <family val="2"/>
      </rPr>
      <t xml:space="preserve">: 3 de agosto de 2009
</t>
    </r>
    <r>
      <rPr>
        <b/>
        <sz val="12"/>
        <color rgb="FF000000"/>
        <rFont val="Arial Narrow"/>
        <family val="2"/>
      </rPr>
      <t>Fecha de Terminación</t>
    </r>
    <r>
      <rPr>
        <sz val="12"/>
        <color rgb="FF000000"/>
        <rFont val="Arial Narrow"/>
        <family val="2"/>
      </rPr>
      <t xml:space="preserve">: 30 de agosto de 2010
</t>
    </r>
    <r>
      <rPr>
        <b/>
        <sz val="12"/>
        <color rgb="FF000000"/>
        <rFont val="Arial Narrow"/>
        <family val="2"/>
      </rPr>
      <t>Status:</t>
    </r>
    <r>
      <rPr>
        <sz val="12"/>
        <color rgb="FF000000"/>
        <rFont val="Arial Narrow"/>
        <family val="2"/>
      </rPr>
      <t xml:space="preserve"> El Contrato fue rescindido mediante Resolución N° 127-12. 
Se preparó Informe Técnico para liquidación del Contrato, se atendieron subsanaciones solicitadas por la Contraloría y se remitió a Asesoría Legal para continuar con trámite de Refrendo. Pendiente refrendo de la Contraloría, de la liquidación del Contrato. 
</t>
    </r>
  </si>
  <si>
    <r>
      <rPr>
        <b/>
        <sz val="12"/>
        <color rgb="FF000000"/>
        <rFont val="Arial Narrow"/>
        <family val="2"/>
      </rPr>
      <t>Contratista:</t>
    </r>
    <r>
      <rPr>
        <sz val="12"/>
        <color rgb="FF000000"/>
        <rFont val="Arial Narrow"/>
        <family val="2"/>
      </rPr>
      <t xml:space="preserve"> Proyeco S.A
</t>
    </r>
    <r>
      <rPr>
        <b/>
        <sz val="12"/>
        <color rgb="FF000000"/>
        <rFont val="Arial Narrow"/>
        <family val="2"/>
      </rPr>
      <t>Contrato:</t>
    </r>
    <r>
      <rPr>
        <sz val="12"/>
        <color rgb="FF000000"/>
        <rFont val="Arial Narrow"/>
        <family val="2"/>
      </rPr>
      <t xml:space="preserve"> 192-2012
</t>
    </r>
    <r>
      <rPr>
        <b/>
        <sz val="12"/>
        <color rgb="FF000000"/>
        <rFont val="Arial Narrow"/>
        <family val="2"/>
      </rPr>
      <t>Orden de Proceder</t>
    </r>
    <r>
      <rPr>
        <sz val="12"/>
        <color rgb="FF000000"/>
        <rFont val="Arial Narrow"/>
        <family val="2"/>
      </rPr>
      <t xml:space="preserve">: 20 de diciembre de 2012
</t>
    </r>
    <r>
      <rPr>
        <b/>
        <sz val="12"/>
        <color rgb="FF000000"/>
        <rFont val="Arial Narrow"/>
        <family val="2"/>
      </rPr>
      <t>Fecha de Terminación</t>
    </r>
    <r>
      <rPr>
        <sz val="12"/>
        <color rgb="FF000000"/>
        <rFont val="Arial Narrow"/>
        <family val="2"/>
      </rPr>
      <t xml:space="preserve">: 30 de septiembre de 2018 
</t>
    </r>
    <r>
      <rPr>
        <b/>
        <sz val="12"/>
        <color rgb="FF000000"/>
        <rFont val="Arial Narrow"/>
        <family val="2"/>
      </rPr>
      <t>Status:</t>
    </r>
    <r>
      <rPr>
        <sz val="12"/>
        <color rgb="FF000000"/>
        <rFont val="Arial Narrow"/>
        <family val="2"/>
      </rPr>
      <t xml:space="preserve"> Supervisión privada del Contrato No.148-2012 "Construcción de Alcantarillado del Mamey". 
Pendiente pago del retenido, atendiendo subsanación solicitada por la Contraloría. Se está  buscando alternativas con Contraloría, de cómo se puede cerrar el contrato.</t>
    </r>
  </si>
  <si>
    <r>
      <rPr>
        <b/>
        <sz val="12"/>
        <color rgb="FF000000"/>
        <rFont val="Arial Narrow"/>
        <family val="2"/>
      </rPr>
      <t>Contratista</t>
    </r>
    <r>
      <rPr>
        <sz val="12"/>
        <color rgb="FF000000"/>
        <rFont val="Arial Narrow"/>
        <family val="2"/>
      </rPr>
      <t xml:space="preserve">: Consultores Profesional de Ingenieria, S.A
</t>
    </r>
    <r>
      <rPr>
        <b/>
        <sz val="12"/>
        <color rgb="FF000000"/>
        <rFont val="Arial Narrow"/>
        <family val="2"/>
      </rPr>
      <t>Contrato:</t>
    </r>
    <r>
      <rPr>
        <sz val="12"/>
        <color rgb="FF000000"/>
        <rFont val="Arial Narrow"/>
        <family val="2"/>
      </rPr>
      <t xml:space="preserve"> COC-01-BIRF-2015
</t>
    </r>
    <r>
      <rPr>
        <b/>
        <sz val="12"/>
        <color rgb="FF000000"/>
        <rFont val="Arial Narrow"/>
        <family val="2"/>
      </rPr>
      <t>Orden de Proceder</t>
    </r>
    <r>
      <rPr>
        <sz val="12"/>
        <color rgb="FF000000"/>
        <rFont val="Arial Narrow"/>
        <family val="2"/>
      </rPr>
      <t xml:space="preserve">: 15 de febrero de 2016
</t>
    </r>
    <r>
      <rPr>
        <b/>
        <sz val="12"/>
        <color rgb="FF000000"/>
        <rFont val="Arial Narrow"/>
        <family val="2"/>
      </rPr>
      <t>Fecha de Terminación</t>
    </r>
    <r>
      <rPr>
        <sz val="12"/>
        <color rgb="FF000000"/>
        <rFont val="Arial Narrow"/>
        <family val="2"/>
      </rPr>
      <t xml:space="preserve">: 31 de enero de 2019.
</t>
    </r>
    <r>
      <rPr>
        <b/>
        <sz val="12"/>
        <color rgb="FF000000"/>
        <rFont val="Arial Narrow"/>
        <family val="2"/>
      </rPr>
      <t xml:space="preserve">Status: </t>
    </r>
    <r>
      <rPr>
        <sz val="12"/>
        <color rgb="FF000000"/>
        <rFont val="Arial Narrow"/>
        <family val="2"/>
      </rPr>
      <t>Pendiente firma de Acta Final para el cierre del proyecto, cuando se cumpla con el cierre administrativo, se procederá con la firma de Acta de Aceptación Final. Pago de Cuenta No.15 y devolución de retenido.</t>
    </r>
  </si>
  <si>
    <t xml:space="preserve">Adenda de Finiquito aprobada. </t>
  </si>
  <si>
    <t>Pendiente de trámite Adenda No.1  (tiempo y disminución de monto) para cierre administrativo y financiero</t>
  </si>
  <si>
    <r>
      <rPr>
        <b/>
        <sz val="12"/>
        <rFont val="Arial Narrow"/>
        <family val="2"/>
      </rPr>
      <t>Contratista</t>
    </r>
    <r>
      <rPr>
        <sz val="12"/>
        <rFont val="Arial Narrow"/>
        <family val="2"/>
      </rPr>
      <t xml:space="preserve">: Consorcio de Aguas de Pmá Centro
</t>
    </r>
    <r>
      <rPr>
        <b/>
        <sz val="12"/>
        <rFont val="Arial Narrow"/>
        <family val="2"/>
      </rPr>
      <t xml:space="preserve">Contrato: </t>
    </r>
    <r>
      <rPr>
        <sz val="12"/>
        <rFont val="Arial Narrow"/>
        <family val="2"/>
      </rPr>
      <t xml:space="preserve">CC-03-CAF-2015
</t>
    </r>
    <r>
      <rPr>
        <b/>
        <sz val="12"/>
        <rFont val="Arial Narrow"/>
        <family val="2"/>
      </rPr>
      <t>Orden de Proceder:</t>
    </r>
    <r>
      <rPr>
        <sz val="12"/>
        <rFont val="Arial Narrow"/>
        <family val="2"/>
      </rPr>
      <t xml:space="preserve"> 20 de julio de 2015
</t>
    </r>
    <r>
      <rPr>
        <b/>
        <sz val="12"/>
        <rFont val="Arial Narrow"/>
        <family val="2"/>
      </rPr>
      <t>Fecha de Terminación</t>
    </r>
    <r>
      <rPr>
        <sz val="12"/>
        <rFont val="Arial Narrow"/>
        <family val="2"/>
      </rPr>
      <t xml:space="preserve">: 30 de septiembre de 2018.
</t>
    </r>
    <r>
      <rPr>
        <b/>
        <sz val="12"/>
        <rFont val="Arial Narrow"/>
        <family val="2"/>
      </rPr>
      <t xml:space="preserve">Status: </t>
    </r>
    <r>
      <rPr>
        <sz val="12"/>
        <rFont val="Arial Narrow"/>
        <family val="2"/>
      </rPr>
      <t>Supervisión privada de los proyectos: "Línea de San Francisco; Chorrillo-Santa Ana; Bethania; Bella Vista-Vía Argentina-La Salle". 
Pendiente de subsanar documentación, por parte del Contratista, para proceder con los pagos de cierre del contrato. Pendiente establecer Liquidación del Contrato y sustentar ante Junta Directiva.</t>
    </r>
  </si>
  <si>
    <t xml:space="preserve">Adenda de Finiquito aprobada. Se llevó acabo un finiquito, por la suma de B/.23,596.63, el cual está en subsanación solicitada por la Contraloría. </t>
  </si>
  <si>
    <t>Suministro e Instalación de tanque de 100,000 galones para colocar en la comunidad de San Isidro</t>
  </si>
  <si>
    <t>Observaciones</t>
  </si>
  <si>
    <t>Construcción del Sistema de Acueducto y Alcantarillado en los Sectores de la Pulida No.2 y el Churrasco.</t>
  </si>
  <si>
    <t>Diseño, Rehabilitación y Construcción para las Mejoras del Sistema de Abastecimiento de Agua Potable de Altos de Howard, El Tecal, Las Veraneras, y Alrededores, Corregimiento de Arraiján, Provincia de Panamá Oeste</t>
  </si>
  <si>
    <t>En trámite en la Contraloría, Adenda No.5 de extensión de tiempo y disminución de contrato (Trabajos eléctricos en el tanque), hasta el 31-Dic-2021</t>
  </si>
  <si>
    <t>Chorrera</t>
  </si>
  <si>
    <r>
      <rPr>
        <b/>
        <sz val="12"/>
        <rFont val="Arial Narrow"/>
        <family val="2"/>
      </rPr>
      <t>Contratista</t>
    </r>
    <r>
      <rPr>
        <sz val="12"/>
        <rFont val="Arial Narrow"/>
        <family val="2"/>
      </rPr>
      <t xml:space="preserve">: Globetec Panamá, S.A
</t>
    </r>
    <r>
      <rPr>
        <b/>
        <sz val="12"/>
        <rFont val="Arial Narrow"/>
        <family val="2"/>
      </rPr>
      <t xml:space="preserve">Contrato: </t>
    </r>
    <r>
      <rPr>
        <sz val="12"/>
        <rFont val="Arial Narrow"/>
        <family val="2"/>
      </rPr>
      <t xml:space="preserve">28-2010
</t>
    </r>
    <r>
      <rPr>
        <b/>
        <sz val="12"/>
        <rFont val="Arial Narrow"/>
        <family val="2"/>
      </rPr>
      <t>Orden de Proceder</t>
    </r>
    <r>
      <rPr>
        <sz val="12"/>
        <rFont val="Arial Narrow"/>
        <family val="2"/>
      </rPr>
      <t xml:space="preserve">: 4 de abril de 2011
</t>
    </r>
    <r>
      <rPr>
        <b/>
        <sz val="12"/>
        <rFont val="Arial Narrow"/>
        <family val="2"/>
      </rPr>
      <t>Fecha de Terminación</t>
    </r>
    <r>
      <rPr>
        <sz val="12"/>
        <rFont val="Arial Narrow"/>
        <family val="2"/>
      </rPr>
      <t xml:space="preserve">: 31 de diciembre de 2014
</t>
    </r>
    <r>
      <rPr>
        <b/>
        <sz val="12"/>
        <rFont val="Arial Narrow"/>
        <family val="2"/>
      </rPr>
      <t xml:space="preserve">Status: </t>
    </r>
    <r>
      <rPr>
        <sz val="12"/>
        <rFont val="Arial Narrow"/>
        <family val="2"/>
      </rPr>
      <t>Contrato se Resolvió Administrativamente mediante Resolución Ejecutiva N° 39-2019 del 30 de Mayo de 2019 y publicado en panamacompra el día 31 de mayo de 2019.  
Las Cuentas presentadas en Tesorería se encuentran retenidas, en espera de la situación legal que se mantiene, ya que al Consorcio se le interpuso 23 Demandas Judiciales.</t>
    </r>
  </si>
  <si>
    <r>
      <rPr>
        <b/>
        <sz val="12"/>
        <color rgb="FF000000"/>
        <rFont val="Arial Narrow"/>
        <family val="2"/>
      </rPr>
      <t>Contratista:</t>
    </r>
    <r>
      <rPr>
        <sz val="12"/>
        <color rgb="FF000000"/>
        <rFont val="Arial Narrow"/>
        <family val="2"/>
      </rPr>
      <t xml:space="preserve"> Globetec Construction
</t>
    </r>
    <r>
      <rPr>
        <b/>
        <sz val="12"/>
        <color rgb="FF000000"/>
        <rFont val="Arial Narrow"/>
        <family val="2"/>
      </rPr>
      <t>Contrato:</t>
    </r>
    <r>
      <rPr>
        <sz val="12"/>
        <color rgb="FF000000"/>
        <rFont val="Arial Narrow"/>
        <family val="2"/>
      </rPr>
      <t xml:space="preserve"> COC-02-BIRF-2013
</t>
    </r>
    <r>
      <rPr>
        <b/>
        <sz val="12"/>
        <color rgb="FF000000"/>
        <rFont val="Arial Narrow"/>
        <family val="2"/>
      </rPr>
      <t>Orden de Proceder</t>
    </r>
    <r>
      <rPr>
        <sz val="12"/>
        <color rgb="FF000000"/>
        <rFont val="Arial Narrow"/>
        <family val="2"/>
      </rPr>
      <t xml:space="preserve">: 30 de septiembre de 2013
</t>
    </r>
    <r>
      <rPr>
        <b/>
        <sz val="12"/>
        <color rgb="FF000000"/>
        <rFont val="Arial Narrow"/>
        <family val="2"/>
      </rPr>
      <t>Fecha de Terminación:</t>
    </r>
    <r>
      <rPr>
        <sz val="12"/>
        <color rgb="FF000000"/>
        <rFont val="Arial Narrow"/>
        <family val="2"/>
      </rPr>
      <t xml:space="preserve"> 1 de mayo de 2017
</t>
    </r>
    <r>
      <rPr>
        <b/>
        <sz val="12"/>
        <color rgb="FF000000"/>
        <rFont val="Arial Narrow"/>
        <family val="2"/>
      </rPr>
      <t>Status</t>
    </r>
    <r>
      <rPr>
        <sz val="12"/>
        <color rgb="FF000000"/>
        <rFont val="Arial Narrow"/>
        <family val="2"/>
      </rPr>
      <t xml:space="preserve">: Mediante Resolución Ejecutiva No.79-2019, se rescinde por incumplimiento del contratista el contrato suscrito entre las partes. </t>
    </r>
  </si>
  <si>
    <r>
      <rPr>
        <b/>
        <sz val="12"/>
        <color rgb="FF000000"/>
        <rFont val="Arial Narrow"/>
        <family val="2"/>
      </rPr>
      <t>Contratista</t>
    </r>
    <r>
      <rPr>
        <sz val="12"/>
        <color rgb="FF000000"/>
        <rFont val="Arial Narrow"/>
        <family val="2"/>
      </rPr>
      <t xml:space="preserve">: Globetec Construction
</t>
    </r>
    <r>
      <rPr>
        <b/>
        <sz val="12"/>
        <color rgb="FF000000"/>
        <rFont val="Arial Narrow"/>
        <family val="2"/>
      </rPr>
      <t>Contrato</t>
    </r>
    <r>
      <rPr>
        <sz val="12"/>
        <color rgb="FF000000"/>
        <rFont val="Arial Narrow"/>
        <family val="2"/>
      </rPr>
      <t xml:space="preserve">: COC-01-BIRF-2014
</t>
    </r>
    <r>
      <rPr>
        <b/>
        <sz val="12"/>
        <color rgb="FF000000"/>
        <rFont val="Arial Narrow"/>
        <family val="2"/>
      </rPr>
      <t>Orden de Proceder:</t>
    </r>
    <r>
      <rPr>
        <sz val="12"/>
        <color rgb="FF000000"/>
        <rFont val="Arial Narrow"/>
        <family val="2"/>
      </rPr>
      <t xml:space="preserve"> 26 de marzo de 2014
</t>
    </r>
    <r>
      <rPr>
        <b/>
        <sz val="12"/>
        <color rgb="FF000000"/>
        <rFont val="Arial Narrow"/>
        <family val="2"/>
      </rPr>
      <t>Fecha de Terminación</t>
    </r>
    <r>
      <rPr>
        <sz val="12"/>
        <color rgb="FF000000"/>
        <rFont val="Arial Narrow"/>
        <family val="2"/>
      </rPr>
      <t xml:space="preserve">: 3 de diciembre de 2016
</t>
    </r>
    <r>
      <rPr>
        <b/>
        <sz val="12"/>
        <color rgb="FF000000"/>
        <rFont val="Arial Narrow"/>
        <family val="2"/>
      </rPr>
      <t xml:space="preserve">Status: </t>
    </r>
    <r>
      <rPr>
        <sz val="12"/>
        <color rgb="FF000000"/>
        <rFont val="Arial Narrow"/>
        <family val="2"/>
      </rPr>
      <t>Mediante Resolución Ejecutiva No.81-2019, se rescinde por incumplimiento del contratista el contrato suscrito entre las partes.</t>
    </r>
  </si>
  <si>
    <r>
      <rPr>
        <b/>
        <sz val="12"/>
        <color rgb="FF000000"/>
        <rFont val="Arial Narrow"/>
        <family val="2"/>
      </rPr>
      <t>Contratista</t>
    </r>
    <r>
      <rPr>
        <sz val="12"/>
        <color rgb="FF000000"/>
        <rFont val="Arial Narrow"/>
        <family val="2"/>
      </rPr>
      <t xml:space="preserve">: Delta 9 Técnicas Auxiliares de la Construcción, S.A
</t>
    </r>
    <r>
      <rPr>
        <b/>
        <sz val="12"/>
        <color rgb="FF000000"/>
        <rFont val="Arial Narrow"/>
        <family val="2"/>
      </rPr>
      <t>Contrato:</t>
    </r>
    <r>
      <rPr>
        <sz val="12"/>
        <color rgb="FF000000"/>
        <rFont val="Arial Narrow"/>
        <family val="2"/>
      </rPr>
      <t xml:space="preserve"> 95-2013
</t>
    </r>
    <r>
      <rPr>
        <b/>
        <sz val="12"/>
        <color rgb="FF000000"/>
        <rFont val="Arial Narrow"/>
        <family val="2"/>
      </rPr>
      <t>Orden de Proceder</t>
    </r>
    <r>
      <rPr>
        <sz val="12"/>
        <color rgb="FF000000"/>
        <rFont val="Arial Narrow"/>
        <family val="2"/>
      </rPr>
      <t xml:space="preserve">: 7 de mayo de 2014
</t>
    </r>
    <r>
      <rPr>
        <b/>
        <sz val="12"/>
        <color rgb="FF000000"/>
        <rFont val="Arial Narrow"/>
        <family val="2"/>
      </rPr>
      <t>Fecha de Terminación</t>
    </r>
    <r>
      <rPr>
        <sz val="12"/>
        <color rgb="FF000000"/>
        <rFont val="Arial Narrow"/>
        <family val="2"/>
      </rPr>
      <t xml:space="preserve">: 31 de octubre  2016.
</t>
    </r>
    <r>
      <rPr>
        <b/>
        <sz val="12"/>
        <color rgb="FF000000"/>
        <rFont val="Arial Narrow"/>
        <family val="2"/>
      </rPr>
      <t>Status:</t>
    </r>
    <r>
      <rPr>
        <sz val="12"/>
        <color rgb="FF000000"/>
        <rFont val="Arial Narrow"/>
        <family val="2"/>
      </rPr>
      <t xml:space="preserve">  Proyecto suspendido desde el 27-Ene-2016, debido inicialmente a la falta de terrenos;  una vez logrado la consecución del mismo, se solicitó al contratista, DELTA 9, la actualización del endoso para trámite de Adenda Nº2 de tiempo, la empresa no la entregó, indica que se encuentra inhabilitado en PANAMÁ COMPRAS hasta el 2021. 
Por tal motivo, se realizó Informe Técnico-Financiero de Cierre de Contrato, se encuentra en revisión en el Dep. de Inspección de Obras en conjunto con el Dep. de Asesoría Legal.</t>
    </r>
  </si>
  <si>
    <t>Area Metropolitana</t>
  </si>
  <si>
    <t xml:space="preserve">Adquisición de Reactivos e Insumos para el Laboratorio de Calidad de Agua de la Planta Potabilizadora Federico Guardia Conte. </t>
  </si>
  <si>
    <t>Dolega, Chiriquí</t>
  </si>
  <si>
    <t>Rehabilitación del Camino de Acceso a la Toma de Agua Cruda de Chorro Blanco, Ubicada en Palmira, Distrito de Dolega, Provincia de Chiriquí</t>
  </si>
  <si>
    <t>Estructuras Contingentes para la Toma de Agua Cruda y Línea de Aducción de Chorro Blanco, Ubicada en Palmira, Distrito de Dolega, Provincia de Chiriquí.</t>
  </si>
  <si>
    <t>Supervisión de la Obra de rehabilitación del Sistema de AP y Alcantarillado en Pedasí.</t>
  </si>
  <si>
    <r>
      <rPr>
        <b/>
        <sz val="12"/>
        <rFont val="Arial Narrow"/>
        <family val="2"/>
      </rPr>
      <t xml:space="preserve">Contratista: </t>
    </r>
    <r>
      <rPr>
        <sz val="12"/>
        <rFont val="Arial Narrow"/>
        <family val="2"/>
      </rPr>
      <t xml:space="preserve">Ingeniería Estudios y Proyectos NIP, S.A. 
</t>
    </r>
    <r>
      <rPr>
        <b/>
        <sz val="12"/>
        <rFont val="Arial Narrow"/>
        <family val="2"/>
      </rPr>
      <t>Contrato</t>
    </r>
    <r>
      <rPr>
        <sz val="12"/>
        <rFont val="Arial Narrow"/>
        <family val="2"/>
      </rPr>
      <t xml:space="preserve">: CC-04-BID-2013
</t>
    </r>
    <r>
      <rPr>
        <b/>
        <sz val="12"/>
        <rFont val="Arial Narrow"/>
        <family val="2"/>
      </rPr>
      <t>Status:</t>
    </r>
    <r>
      <rPr>
        <sz val="12"/>
        <rFont val="Arial Narrow"/>
        <family val="2"/>
      </rPr>
      <t xml:space="preserve"> Se finalizó contrato con contratista. 
En trámite pagos finales; Legal de la Unidad de Proyectos, evalúa la realización del pago.  </t>
    </r>
  </si>
  <si>
    <t>#</t>
  </si>
  <si>
    <t>MONTO + ADENDA</t>
  </si>
  <si>
    <t>ADENDA</t>
  </si>
  <si>
    <t>Se está en el mantenimiento del sistema. Son 2 mantenimientos al año Enero y Julio por 5 años hasta el año 2022. En la UP se pagó hasta la cuenta 28, la cuenta 29 y 30 las tramitó Finanzas.</t>
  </si>
  <si>
    <t>Se hizo contrato nuevo para cubrir la auditoría del año 2020.</t>
  </si>
  <si>
    <t>Fuente: Dirección de Ingeniería</t>
  </si>
  <si>
    <t>Contrato: COC-05-BID 2013
Contratista: APROCOSA</t>
  </si>
  <si>
    <t>Contrato: CC-02-BID-2013
Contratista: PROINTEC</t>
  </si>
  <si>
    <t>No aplica</t>
  </si>
  <si>
    <t>Contrato: CC-BID- (FID-128)No.15
Contratista: PROINTEC
La empresa termino los trabajos el 30 de junio de 2019</t>
  </si>
  <si>
    <t>Contrato: COC-BID-2018 (FID-128 No. 69)
Contratista: Viguecons Estevez
Todos los trabajos se recibieron a satisfaccion y se tiene Acta de Recibo Final de la obra.</t>
  </si>
  <si>
    <t>Contrato: CC-03-BID-2013
Contratista: PROINTEC</t>
  </si>
  <si>
    <t>Estudio y Diseño, para las Mejoras y Ampliación de los Sistemas  de Abastecimiento de Agua Potable de Corregimientos del Progreso, Rodolfo Aguilar Delgado y Puerto Armuelles, Distrito de Barú.</t>
  </si>
  <si>
    <t xml:space="preserve">Construcción de la Línea de Conducción Cerro San Cristóbal-Barriada San José, Provincia de Chiriquí. </t>
  </si>
  <si>
    <t>Contrato: 28-2007
Contratista: LUÍS HERNÁN RIVERA ANGUIZOLA
 Se realizaron las pruebas de estanqueidad y desinfección del Tanque de Acero de 100,000 galones. Acta de Aceptación Final de la Obra con fecha del 29 de septiembre de 2017.</t>
  </si>
  <si>
    <t>Contrato: COC-01-BID-2013
Contratista: CONSORCIO VIGUECONS ESTEVES – CONSTRUCCIONES JAL, S.A. (Pedasí)
Acta sustancial firmada con fecha 25-Nov-2016</t>
  </si>
  <si>
    <t>Contratista: DISTRIBUIDORA ARVAL, S.A.
Contrato: 53-2011
Acta de recibido sustancial de obra con fecha del 28-Ago-2014 y Acta de Aceptación Final del 20 de febrero del 2017.</t>
  </si>
  <si>
    <t xml:space="preserve">Contrato: 162-2012
Contratista: Consorcio ICME
</t>
  </si>
  <si>
    <t>Contrato: COC-03-CAF-2014
Contratista: APROCOSA</t>
  </si>
  <si>
    <t>Contrato: 128-2016
Contratista: ADVANCE LABORATORIOS INC
Proyecto Finalizado el 26/11/17.</t>
  </si>
  <si>
    <t xml:space="preserve">Contrato: 34-2019
Contratista: APROCOSA
Suministro, instalacion y conexión de  tanque de 100,000 galos en la comunidad de San Isidro, el dia 2 de agosto de 2021 se pago al contratista el total del proyecto y asi finiquitando el mismo </t>
  </si>
  <si>
    <t>Contrato: COC-01-CAF-2017
Contratista: CONSORCIO AGUA DE LA PULIDA 
Se realizó trámite de pago del retenido para cerrar al 100% el proyecto, cuenta con Acta Final.</t>
  </si>
  <si>
    <t>Contrato: COC-02-BID-2013
Contratista: CUSA
Acta Sustancial con fecha de Mar-2016.</t>
  </si>
  <si>
    <t>Mejoras al Sistema de Acueducto de Loma Del Río, Corregimiento de Arraiján Cabecera, Distrito de Arraiján</t>
  </si>
  <si>
    <t>Contrato: 128-2016
Contratista: HIDROCONSTRUCTORES S.A</t>
  </si>
  <si>
    <t>Contrato: 122-2015
Contratista: APROCOSA
La Etapa de Operación y Mantenimiento concluyó el 31-oct-2019. El proyecto fue cerrado con Acta de Aceptación Final. El pago del retenido del 10%, fue refrendado el 28 de junio de 2021.</t>
  </si>
  <si>
    <t>Contratista: OMNICONSULT
Contrato: 49-2011
Proyecto terminado y completado el prcoceso de pago de devolución del retenido.</t>
  </si>
  <si>
    <t xml:space="preserve">Construcción de la red de distribución de la Chorrera a Arraiján y del Sistema de Bombeo a los tanques de Arraiján. </t>
  </si>
  <si>
    <t>Contrato: 136-2012
Contratista: APROCOSA</t>
  </si>
  <si>
    <t>Mejoramiento al Sistema de Acueducto de Montijo, Distrito de Montijo, Provincia de Veraguas</t>
  </si>
  <si>
    <t>Contrato: 55-2014
Contratista: ADMINISTRACIÓN Y SUPERVISIÓN
DE OBRAS CIVILES, S.A.</t>
  </si>
  <si>
    <t>Contrato: 11-2013
Contratista: KV Consultores</t>
  </si>
  <si>
    <t>Contratación de los Servicios para Aumentar la Capacidad de Almacenamiento de Agua Cruda en la Laguna de Big Creek, como Fuente de Abastecimiento para la Ciudad de Isla Colón y Alrededores, Provincia de Bocas del Toro</t>
  </si>
  <si>
    <t xml:space="preserve">Contrato: 116-2015
Contratista: SOC. DOS MARES PORT SERVICES, S.A.
</t>
  </si>
  <si>
    <t>Contrato: CC-01-BIRF-2013
Contratista: CONSORCIO NIPPON KOEI LAC- NIPPON KOEI</t>
  </si>
  <si>
    <t xml:space="preserve"> Mejoras a la Estación de Bombeo Santa Rita Arriba- Nueva Providencia</t>
  </si>
  <si>
    <t>Contrato: 125-2015
Contratista: CARIBBEAN TRADING &amp; ASSETS, CORP.
Acta de Aceptación Final 13/10/17</t>
  </si>
  <si>
    <t>Dividendos del Canal</t>
  </si>
  <si>
    <t>Changuinola</t>
  </si>
  <si>
    <t>Mejoras a la toma y estación de bombeo de agua cruda para la Planta Potabilizadora de Changuinola.</t>
  </si>
  <si>
    <t>Contrato: COC-BID (FID-128) No.56-2017</t>
  </si>
  <si>
    <t>Contrato: 36-2017
Contratista: Estudios de Ingenieria</t>
  </si>
  <si>
    <t>Construcción de red de distribución de Nuevo Chorrillo, Chapala y Tanques de almacenamiento.</t>
  </si>
  <si>
    <t>Contratista: APROCOSA
Contrato: COC-10CAF-2014</t>
  </si>
  <si>
    <t>Santiago</t>
  </si>
  <si>
    <t>Diseño y Construcción de las Mejoras a la Red de Abastecimiento de Agua de Santiago y sus Alrededores;  Provincia de Veraguas.</t>
  </si>
  <si>
    <t>Contrato: 154-2012.
Contratista: COPISA</t>
  </si>
  <si>
    <t>En trámite de subsanación solicitada por la Contraloría Adenda No.5</t>
  </si>
  <si>
    <r>
      <rPr>
        <b/>
        <sz val="12"/>
        <rFont val="Arial Narrow"/>
        <family val="2"/>
      </rPr>
      <t>Contratista</t>
    </r>
    <r>
      <rPr>
        <sz val="12"/>
        <rFont val="Arial Narrow"/>
        <family val="2"/>
      </rPr>
      <t xml:space="preserve">: PRODESARROLLO
</t>
    </r>
    <r>
      <rPr>
        <b/>
        <sz val="12"/>
        <rFont val="Arial Narrow"/>
        <family val="2"/>
      </rPr>
      <t>Contrato</t>
    </r>
    <r>
      <rPr>
        <sz val="12"/>
        <rFont val="Arial Narrow"/>
        <family val="2"/>
      </rPr>
      <t xml:space="preserve">: COC-02-CAF-2013
</t>
    </r>
    <r>
      <rPr>
        <b/>
        <sz val="12"/>
        <rFont val="Arial Narrow"/>
        <family val="2"/>
      </rPr>
      <t>Orden de Proceder</t>
    </r>
    <r>
      <rPr>
        <sz val="12"/>
        <rFont val="Arial Narrow"/>
        <family val="2"/>
      </rPr>
      <t xml:space="preserve">: 12 de noviembre de 2013
</t>
    </r>
    <r>
      <rPr>
        <b/>
        <sz val="12"/>
        <rFont val="Arial Narrow"/>
        <family val="2"/>
      </rPr>
      <t>Fecha de Terminación</t>
    </r>
    <r>
      <rPr>
        <sz val="12"/>
        <rFont val="Arial Narrow"/>
        <family val="2"/>
      </rPr>
      <t xml:space="preserve">: 31 de agosto de 2018
</t>
    </r>
    <r>
      <rPr>
        <b/>
        <sz val="12"/>
        <rFont val="Arial Narrow"/>
        <family val="2"/>
      </rPr>
      <t xml:space="preserve">Status: </t>
    </r>
    <r>
      <rPr>
        <sz val="12"/>
        <rFont val="Arial Narrow"/>
        <family val="2"/>
      </rPr>
      <t>Se lleva a cabo el trámite de un finiquito de mutuo acuerdo con el Contratista.
Se ha visto dilatado debido a unas mediciones realizadas por IDAAN que no pasaron los estándares. Asesoría Jurídica de la Contraloría tiene observaciones por cuentas pagadas sin control previo, el cual se empezó a ejercer en el Programa CAF 7532, en Febrero de 2018.</t>
    </r>
  </si>
  <si>
    <r>
      <rPr>
        <b/>
        <sz val="12"/>
        <rFont val="Arial Narrow"/>
        <family val="2"/>
      </rPr>
      <t>Contratista:</t>
    </r>
    <r>
      <rPr>
        <sz val="12"/>
        <rFont val="Arial Narrow"/>
        <family val="2"/>
      </rPr>
      <t xml:space="preserve"> MECO
</t>
    </r>
    <r>
      <rPr>
        <b/>
        <sz val="12"/>
        <rFont val="Arial Narrow"/>
        <family val="2"/>
      </rPr>
      <t>Contrato:</t>
    </r>
    <r>
      <rPr>
        <sz val="12"/>
        <rFont val="Arial Narrow"/>
        <family val="2"/>
      </rPr>
      <t xml:space="preserve"> COC-02-CAF-2016
</t>
    </r>
    <r>
      <rPr>
        <b/>
        <sz val="12"/>
        <rFont val="Arial Narrow"/>
        <family val="2"/>
      </rPr>
      <t>Orden de Proceder</t>
    </r>
    <r>
      <rPr>
        <sz val="12"/>
        <rFont val="Arial Narrow"/>
        <family val="2"/>
      </rPr>
      <t xml:space="preserve">: 8 de junio de 2016
</t>
    </r>
    <r>
      <rPr>
        <b/>
        <sz val="12"/>
        <rFont val="Arial Narrow"/>
        <family val="2"/>
      </rPr>
      <t>Fecha de Terminación</t>
    </r>
    <r>
      <rPr>
        <sz val="12"/>
        <rFont val="Arial Narrow"/>
        <family val="2"/>
      </rPr>
      <t xml:space="preserve">: 29 de diciembre de 2017
</t>
    </r>
    <r>
      <rPr>
        <b/>
        <sz val="12"/>
        <rFont val="Arial Narrow"/>
        <family val="2"/>
      </rPr>
      <t xml:space="preserve">Status: </t>
    </r>
    <r>
      <rPr>
        <sz val="12"/>
        <rFont val="Arial Narrow"/>
        <family val="2"/>
      </rPr>
      <t>La comunidad se opuso al proyecto, por ende no se pudo continuar con el proyecto.  Este Proyecto tiene un avance físico de 0% ya que nunca se ejecutó. Se pagó un anticipo que luego se restó de un reclamo administrativo presentado por la empresa. El remanente es lo plasmado en el Finiquito.</t>
    </r>
  </si>
  <si>
    <r>
      <rPr>
        <b/>
        <sz val="12"/>
        <color rgb="FF000000"/>
        <rFont val="Arial Narrow"/>
        <family val="2"/>
      </rPr>
      <t>Contratista:</t>
    </r>
    <r>
      <rPr>
        <sz val="12"/>
        <color rgb="FF000000"/>
        <rFont val="Arial Narrow"/>
        <family val="2"/>
      </rPr>
      <t xml:space="preserve">  Acruta Tapia Ingenierios
</t>
    </r>
    <r>
      <rPr>
        <b/>
        <sz val="12"/>
        <color rgb="FF000000"/>
        <rFont val="Arial Narrow"/>
        <family val="2"/>
      </rPr>
      <t>Contrato</t>
    </r>
    <r>
      <rPr>
        <sz val="12"/>
        <color rgb="FF000000"/>
        <rFont val="Arial Narrow"/>
        <family val="2"/>
      </rPr>
      <t xml:space="preserve">: CC-05-BIRF-2014
</t>
    </r>
    <r>
      <rPr>
        <b/>
        <sz val="12"/>
        <color rgb="FF000000"/>
        <rFont val="Arial Narrow"/>
        <family val="2"/>
      </rPr>
      <t>Orden de Proceder</t>
    </r>
    <r>
      <rPr>
        <sz val="12"/>
        <color rgb="FF000000"/>
        <rFont val="Arial Narrow"/>
        <family val="2"/>
      </rPr>
      <t xml:space="preserve">: 1 de abril de 2014
</t>
    </r>
    <r>
      <rPr>
        <b/>
        <sz val="12"/>
        <color rgb="FF000000"/>
        <rFont val="Arial Narrow"/>
        <family val="2"/>
      </rPr>
      <t>Fecha de Terminación</t>
    </r>
    <r>
      <rPr>
        <sz val="12"/>
        <color rgb="FF000000"/>
        <rFont val="Arial Narrow"/>
        <family val="2"/>
      </rPr>
      <t xml:space="preserve">: 31 de marzo de 2016
</t>
    </r>
    <r>
      <rPr>
        <b/>
        <sz val="12"/>
        <color rgb="FF000000"/>
        <rFont val="Arial Narrow"/>
        <family val="2"/>
      </rPr>
      <t>Status</t>
    </r>
    <r>
      <rPr>
        <sz val="12"/>
        <color rgb="FF000000"/>
        <rFont val="Arial Narrow"/>
        <family val="2"/>
      </rPr>
      <t>: Pendiente estado de cuenta para su análisis, y posterior cierre del proyecto.</t>
    </r>
  </si>
  <si>
    <t>Barú</t>
  </si>
  <si>
    <t xml:space="preserve">Contrato: 176-2013
Contratista: APROCOSA
Orden de Proceder: 3 feb 2014
Fecha de Terminación: 30 jun 2017 
Status: Refrendada Adenda No.2, para cierre de contrato, hasta el 28 de febrero de 2020. 11 de enero 2021 se pago retenido proyecto cerrado 100%. </t>
  </si>
  <si>
    <t xml:space="preserve">Adenda No 1 de Tiempo (836 días adicionales), con nueva fecha de finalización el 21 de junio de 2024, hasta la Etapa de Operación y Mantenimiento. </t>
  </si>
  <si>
    <r>
      <rPr>
        <b/>
        <sz val="12"/>
        <color rgb="FF000000"/>
        <rFont val="Arial Narrow"/>
        <family val="2"/>
      </rPr>
      <t>Contratista</t>
    </r>
    <r>
      <rPr>
        <sz val="12"/>
        <color rgb="FF000000"/>
        <rFont val="Arial Narrow"/>
        <family val="2"/>
      </rPr>
      <t xml:space="preserve">: Proyeco, S.A
</t>
    </r>
    <r>
      <rPr>
        <b/>
        <sz val="12"/>
        <color rgb="FF000000"/>
        <rFont val="Arial Narrow"/>
        <family val="2"/>
      </rPr>
      <t>Contrato</t>
    </r>
    <r>
      <rPr>
        <sz val="12"/>
        <color rgb="FF000000"/>
        <rFont val="Arial Narrow"/>
        <family val="2"/>
      </rPr>
      <t xml:space="preserve">: CC-01-CAF-2015
</t>
    </r>
    <r>
      <rPr>
        <b/>
        <sz val="12"/>
        <color rgb="FF000000"/>
        <rFont val="Arial Narrow"/>
        <family val="2"/>
      </rPr>
      <t>Orden de Proceder</t>
    </r>
    <r>
      <rPr>
        <sz val="12"/>
        <color rgb="FF000000"/>
        <rFont val="Arial Narrow"/>
        <family val="2"/>
      </rPr>
      <t xml:space="preserve">:1 de abril de 2015
</t>
    </r>
    <r>
      <rPr>
        <b/>
        <sz val="12"/>
        <color rgb="FF000000"/>
        <rFont val="Arial Narrow"/>
        <family val="2"/>
      </rPr>
      <t>Fecha de Terminación:</t>
    </r>
    <r>
      <rPr>
        <sz val="12"/>
        <color rgb="FF000000"/>
        <rFont val="Arial Narrow"/>
        <family val="2"/>
      </rPr>
      <t xml:space="preserve"> 30 de septiembre de 2018. Supervisa el proyecto de Línea de Conducción Chorrera - Capira.
</t>
    </r>
    <r>
      <rPr>
        <b/>
        <sz val="12"/>
        <color rgb="FF000000"/>
        <rFont val="Arial Narrow"/>
        <family val="2"/>
      </rPr>
      <t>Avance</t>
    </r>
    <r>
      <rPr>
        <sz val="12"/>
        <color rgb="FF000000"/>
        <rFont val="Arial Narrow"/>
        <family val="2"/>
      </rPr>
      <t>: pendiente de documentación por parte del Contratista.</t>
    </r>
  </si>
  <si>
    <t xml:space="preserve">Contratista: Vigencias Estevez
Contrato: No. COC-BID-(FID-128)No.14
Orden de Proceder el 4 de Abril de 2016
Fecha de Terminación:1 de junio de 2020
Avance: Obra  terminada y pruebas de campo realizadas en Ene-2020. 
Se cuenta con el Acta de Aceptación Final de la obra por CGR. </t>
  </si>
  <si>
    <r>
      <rPr>
        <b/>
        <sz val="12"/>
        <color rgb="FF000000"/>
        <rFont val="Arial Narrow"/>
        <family val="2"/>
      </rPr>
      <t>Contratista</t>
    </r>
    <r>
      <rPr>
        <sz val="12"/>
        <color rgb="FF000000"/>
        <rFont val="Arial Narrow"/>
        <family val="2"/>
      </rPr>
      <t xml:space="preserve">:Consorcio IECISA-AYESA
</t>
    </r>
    <r>
      <rPr>
        <b/>
        <sz val="12"/>
        <color rgb="FF000000"/>
        <rFont val="Arial Narrow"/>
        <family val="2"/>
      </rPr>
      <t>Contrato:</t>
    </r>
    <r>
      <rPr>
        <sz val="12"/>
        <color rgb="FF000000"/>
        <rFont val="Arial Narrow"/>
        <family val="2"/>
      </rPr>
      <t xml:space="preserve"> COC-02-BIRF-2014
</t>
    </r>
    <r>
      <rPr>
        <b/>
        <sz val="12"/>
        <color rgb="FF000000"/>
        <rFont val="Arial Narrow"/>
        <family val="2"/>
      </rPr>
      <t>Orden de Proceder</t>
    </r>
    <r>
      <rPr>
        <sz val="12"/>
        <color rgb="FF000000"/>
        <rFont val="Arial Narrow"/>
        <family val="2"/>
      </rPr>
      <t xml:space="preserve">: 1 de abril de 2014
</t>
    </r>
    <r>
      <rPr>
        <b/>
        <sz val="12"/>
        <color rgb="FF000000"/>
        <rFont val="Arial Narrow"/>
        <family val="2"/>
      </rPr>
      <t>Fecha de Terminació</t>
    </r>
    <r>
      <rPr>
        <sz val="12"/>
        <color rgb="FF000000"/>
        <rFont val="Arial Narrow"/>
        <family val="2"/>
      </rPr>
      <t xml:space="preserve">n: 24 de julio de 2017 
</t>
    </r>
    <r>
      <rPr>
        <b/>
        <sz val="12"/>
        <color rgb="FF000000"/>
        <rFont val="Arial Narrow"/>
        <family val="2"/>
      </rPr>
      <t>Status:</t>
    </r>
    <r>
      <rPr>
        <sz val="12"/>
        <color rgb="FF000000"/>
        <rFont val="Arial Narrow"/>
        <family val="2"/>
      </rPr>
      <t xml:space="preserve"> La Cuenta de Finiquito por la suma de B/.91,698.30, </t>
    </r>
    <r>
      <rPr>
        <b/>
        <sz val="12"/>
        <color rgb="FF000000"/>
        <rFont val="Arial Narrow"/>
        <family val="2"/>
      </rPr>
      <t>fue pagada.</t>
    </r>
  </si>
  <si>
    <t>pendiente adenda 3</t>
  </si>
  <si>
    <r>
      <rPr>
        <b/>
        <sz val="12"/>
        <color rgb="FF000000"/>
        <rFont val="Arial Narrow"/>
        <family val="2"/>
      </rPr>
      <t>Contratista</t>
    </r>
    <r>
      <rPr>
        <sz val="12"/>
        <color rgb="FF000000"/>
        <rFont val="Arial Narrow"/>
        <family val="2"/>
      </rPr>
      <t xml:space="preserve">: Globetec Construction
</t>
    </r>
    <r>
      <rPr>
        <b/>
        <sz val="12"/>
        <color rgb="FF000000"/>
        <rFont val="Arial Narrow"/>
        <family val="2"/>
      </rPr>
      <t>Contrato:</t>
    </r>
    <r>
      <rPr>
        <sz val="12"/>
        <color rgb="FF000000"/>
        <rFont val="Arial Narrow"/>
        <family val="2"/>
      </rPr>
      <t xml:space="preserve"> COC-02-CAFF-2014
</t>
    </r>
    <r>
      <rPr>
        <b/>
        <sz val="12"/>
        <color rgb="FF000000"/>
        <rFont val="Arial Narrow"/>
        <family val="2"/>
      </rPr>
      <t>Orden de Proceder:</t>
    </r>
    <r>
      <rPr>
        <sz val="12"/>
        <color rgb="FF000000"/>
        <rFont val="Arial Narrow"/>
        <family val="2"/>
      </rPr>
      <t xml:space="preserve"> 15 de mayo de 2014
</t>
    </r>
    <r>
      <rPr>
        <b/>
        <sz val="12"/>
        <color rgb="FF000000"/>
        <rFont val="Arial Narrow"/>
        <family val="2"/>
      </rPr>
      <t>Fecha de Terminación</t>
    </r>
    <r>
      <rPr>
        <sz val="12"/>
        <color rgb="FF000000"/>
        <rFont val="Arial Narrow"/>
        <family val="2"/>
      </rPr>
      <t xml:space="preserve">: 30 de enero de 2016
</t>
    </r>
    <r>
      <rPr>
        <b/>
        <sz val="12"/>
        <color rgb="FF000000"/>
        <rFont val="Arial Narrow"/>
        <family val="2"/>
      </rPr>
      <t xml:space="preserve">Status: </t>
    </r>
    <r>
      <rPr>
        <sz val="12"/>
        <color rgb="FF000000"/>
        <rFont val="Arial Narrow"/>
        <family val="2"/>
      </rPr>
      <t>Mediante Resolución Ejecutiva No.13-2016, se resuelve administrativamente el contrato. 
El Tribunal Administrativo de Contrataciones Públicas, emite Resolución No.131-2017/TACP de 03 de agosto de 2017 (Decisión), por el cual se confirma la Resolución Ejecutiva No.13-2016 emitida por el IDAAN.</t>
    </r>
  </si>
  <si>
    <t xml:space="preserve">En trámite en la Contraloría, Adenda No.1 de extensión de tiempo de 16 meses y costos por B/.2,499,564.19. </t>
  </si>
  <si>
    <t>Refrendada Adenda No.2, de extensión de tiempo por 211 días.</t>
  </si>
  <si>
    <t>En trámite en Contraloría, Adenda No.6 de Tiempo por 240 días  y aumento de costo</t>
  </si>
  <si>
    <t>En trámite de refrendo Adenda No.5, de tiempo y trabajos adicionales por la suma de B/.1,586,175.52</t>
  </si>
  <si>
    <r>
      <rPr>
        <b/>
        <sz val="12"/>
        <color theme="1"/>
        <rFont val="Arial Narrow"/>
        <family val="2"/>
      </rPr>
      <t>Contrato</t>
    </r>
    <r>
      <rPr>
        <sz val="12"/>
        <color theme="1"/>
        <rFont val="Arial Narrow"/>
        <family val="2"/>
      </rPr>
      <t xml:space="preserve">: 76-2013
</t>
    </r>
    <r>
      <rPr>
        <b/>
        <sz val="12"/>
        <color theme="1"/>
        <rFont val="Arial Narrow"/>
        <family val="2"/>
      </rPr>
      <t>Contratista:</t>
    </r>
    <r>
      <rPr>
        <sz val="12"/>
        <color theme="1"/>
        <rFont val="Arial Narrow"/>
        <family val="2"/>
      </rPr>
      <t xml:space="preserve"> CONSTRUCTORA URBANA, S.A. 
</t>
    </r>
    <r>
      <rPr>
        <b/>
        <sz val="12"/>
        <color theme="1"/>
        <rFont val="Arial Narrow"/>
        <family val="2"/>
      </rPr>
      <t>Orden de Proceder</t>
    </r>
    <r>
      <rPr>
        <sz val="12"/>
        <color theme="1"/>
        <rFont val="Arial Narrow"/>
        <family val="2"/>
      </rPr>
      <t xml:space="preserve">: 28 de  octubre de 2013
</t>
    </r>
    <r>
      <rPr>
        <b/>
        <sz val="12"/>
        <color theme="1"/>
        <rFont val="Arial Narrow"/>
        <family val="2"/>
      </rPr>
      <t>Fecha de Terminación</t>
    </r>
    <r>
      <rPr>
        <sz val="12"/>
        <color theme="1"/>
        <rFont val="Arial Narrow"/>
        <family val="2"/>
      </rPr>
      <t xml:space="preserve">:  30 de abril de 2018 (Construcción).
</t>
    </r>
    <r>
      <rPr>
        <b/>
        <sz val="12"/>
        <color theme="1"/>
        <rFont val="Arial Narrow"/>
        <family val="2"/>
      </rPr>
      <t>Status</t>
    </r>
    <r>
      <rPr>
        <sz val="12"/>
        <color theme="1"/>
        <rFont val="Arial Narrow"/>
        <family val="2"/>
      </rPr>
      <t>: La Etapa de O&amp;M durante dos (2) años, fue culminada. 
En proceso de cierre administrativo/financiero. Este fue dilatado por la suspensión de actividades producto de la Pandemia del COVID-19.</t>
    </r>
  </si>
  <si>
    <r>
      <rPr>
        <b/>
        <sz val="12"/>
        <color theme="1"/>
        <rFont val="Arial Narrow"/>
        <family val="2"/>
      </rPr>
      <t>No. Acto Público:</t>
    </r>
    <r>
      <rPr>
        <sz val="12"/>
        <color theme="1"/>
        <rFont val="Arial Narrow"/>
        <family val="2"/>
      </rPr>
      <t xml:space="preserve"> 2018-2-66-0-08-LP-013834
</t>
    </r>
    <r>
      <rPr>
        <b/>
        <sz val="12"/>
        <color theme="1"/>
        <rFont val="Arial Narrow"/>
        <family val="2"/>
      </rPr>
      <t xml:space="preserve">Status: </t>
    </r>
    <r>
      <rPr>
        <sz val="12"/>
        <color theme="1"/>
        <rFont val="Arial Narrow"/>
        <family val="2"/>
      </rPr>
      <t>Mediante Resolución Ejecutiva N° 129 - 2021 / Publicada en PanamaCompra.com, se descalifica al Consorcio INGETEC-SEURECA del Acto Público 2018-2-66-0-08-LP-013834 y se autoriza a realizar negociaciones con el segundo proponente con mejor calificaciones del acto público.
Actualmente en proceso de definición y perfeccionamiento del Contrato.</t>
    </r>
  </si>
  <si>
    <t>Administración del Programa</t>
  </si>
  <si>
    <t>PPFGC</t>
  </si>
  <si>
    <t xml:space="preserve">En trámite de refrendo en la Contraloría, desde el 23-Nov-2021, la Adenda No.1 de monto por B/.3,767,126.24 y tiempo por 21 meses adicionales. </t>
  </si>
  <si>
    <t>Refrendada Adenda No.4, sólo formalización de Orden de Cambio No.2, por modificaciones al alcance del proyecto.</t>
  </si>
  <si>
    <t xml:space="preserve">En trámite de refrendo Adenda No.1 aumento de monto por B/.1,395,490.53, 
En trámite de Adenda No.2, de tiempo por 6 meses adicionales. 
</t>
  </si>
  <si>
    <t xml:space="preserve">Refrendado Adenda No.5, de extensión de tiempo por 609 días e incremento económico al Contrato por B/.572,063.32. extendiéndose la Etapa de Operación y Mantenimiento hasta el 30-Junio-2023  </t>
  </si>
  <si>
    <t xml:space="preserve">Refrendada Adenda No.1, de incremento de costos por B/. 851,720.00 y tiempo por 299 días. </t>
  </si>
  <si>
    <r>
      <rPr>
        <b/>
        <sz val="12"/>
        <color rgb="FF000000"/>
        <rFont val="Arial Narrow"/>
        <family val="2"/>
      </rPr>
      <t>C</t>
    </r>
    <r>
      <rPr>
        <b/>
        <sz val="12"/>
        <rFont val="Arial Narrow"/>
        <family val="2"/>
      </rPr>
      <t xml:space="preserve">ontratista: </t>
    </r>
    <r>
      <rPr>
        <sz val="12"/>
        <rFont val="Arial Narrow"/>
        <family val="2"/>
      </rPr>
      <t xml:space="preserve">Consorcio AS Colón
</t>
    </r>
    <r>
      <rPr>
        <b/>
        <sz val="12"/>
        <rFont val="Arial Narrow"/>
        <family val="2"/>
      </rPr>
      <t>Contrato:</t>
    </r>
    <r>
      <rPr>
        <sz val="12"/>
        <rFont val="Arial Narrow"/>
        <family val="2"/>
      </rPr>
      <t xml:space="preserve"> COC-01-BIRF-2013
</t>
    </r>
    <r>
      <rPr>
        <b/>
        <sz val="12"/>
        <rFont val="Arial Narrow"/>
        <family val="2"/>
      </rPr>
      <t>Orden de Procede</t>
    </r>
    <r>
      <rPr>
        <sz val="12"/>
        <rFont val="Arial Narrow"/>
        <family val="2"/>
      </rPr>
      <t xml:space="preserve">r: 20 de junio de 2013
</t>
    </r>
    <r>
      <rPr>
        <b/>
        <sz val="12"/>
        <rFont val="Arial Narrow"/>
        <family val="2"/>
      </rPr>
      <t>Fecha de terminación</t>
    </r>
    <r>
      <rPr>
        <sz val="12"/>
        <rFont val="Arial Narrow"/>
        <family val="2"/>
      </rPr>
      <t xml:space="preserve">: 31 de diciembre de 2018
</t>
    </r>
    <r>
      <rPr>
        <b/>
        <sz val="12"/>
        <rFont val="Arial Narrow"/>
        <family val="2"/>
      </rPr>
      <t xml:space="preserve">Status: </t>
    </r>
    <r>
      <rPr>
        <sz val="12"/>
        <rFont val="Arial Narrow"/>
        <family val="2"/>
      </rPr>
      <t>En cierre financiero y administrativo. 
Cuenta con Acta de Recibido Final desde el 30 de agosto de 2017.  Se verifica con el Contratista devolución del anticipo del proyecto.
Se refrendó la Adenda de LAFISE y con esto se pagó la Cuenta No.37. Se trabaja en el ingreso del pago del retenido a la Contraloría.</t>
    </r>
  </si>
  <si>
    <r>
      <rPr>
        <b/>
        <sz val="12"/>
        <rFont val="Arial Narrow"/>
        <family val="2"/>
      </rPr>
      <t xml:space="preserve">Contratista: </t>
    </r>
    <r>
      <rPr>
        <sz val="12"/>
        <rFont val="Arial Narrow"/>
        <family val="2"/>
      </rPr>
      <t xml:space="preserve">Distribuidora Aval
</t>
    </r>
    <r>
      <rPr>
        <b/>
        <sz val="12"/>
        <rFont val="Arial Narrow"/>
        <family val="2"/>
      </rPr>
      <t>Contrato:</t>
    </r>
    <r>
      <rPr>
        <sz val="12"/>
        <rFont val="Arial Narrow"/>
        <family val="2"/>
      </rPr>
      <t xml:space="preserve"> 126-2015
</t>
    </r>
    <r>
      <rPr>
        <b/>
        <sz val="12"/>
        <rFont val="Arial Narrow"/>
        <family val="2"/>
      </rPr>
      <t xml:space="preserve">Orden de Proceder: </t>
    </r>
    <r>
      <rPr>
        <sz val="12"/>
        <rFont val="Arial Narrow"/>
        <family val="2"/>
      </rPr>
      <t xml:space="preserve">10 octubre 2017
</t>
    </r>
    <r>
      <rPr>
        <b/>
        <sz val="12"/>
        <rFont val="Arial Narrow"/>
        <family val="2"/>
      </rPr>
      <t>Fecha de Terminación:</t>
    </r>
    <r>
      <rPr>
        <sz val="12"/>
        <rFont val="Arial Narrow"/>
        <family val="2"/>
      </rPr>
      <t xml:space="preserve"> 31 de marzo 2020
</t>
    </r>
    <r>
      <rPr>
        <b/>
        <sz val="12"/>
        <rFont val="Arial Narrow"/>
        <family val="2"/>
      </rPr>
      <t xml:space="preserve">Status: </t>
    </r>
    <r>
      <rPr>
        <sz val="12"/>
        <rFont val="Arial Narrow"/>
        <family val="2"/>
      </rPr>
      <t>La cuenta #3 fue subsanada con la resolución ejecutiva para la adenda #3, el contratista esta terminando los trabajos faltantes para finiquitar el proyecto.</t>
    </r>
  </si>
  <si>
    <t>Puerto Armuelles</t>
  </si>
  <si>
    <t xml:space="preserve">Puerto Armuelles - Construcción de Intradomiciliarias Sanitarias </t>
  </si>
  <si>
    <t>Refrendado por la Contraloría el 28-Dic-2021, Adenda N°1, de tiempo en la Etapa de Estudio y Diseño por 120 días adicionales.</t>
  </si>
  <si>
    <t xml:space="preserve">Refrendada por Contraloría Adenda No.3, de extensión de tiempo por 102 días calendario a la Etapa de Construcción. </t>
  </si>
  <si>
    <t xml:space="preserve">En trámite de refrendo de la Contraloría, Adenda No.1 de Extensión de tiempo por 12 meses e incremento económico por B/.615,282.38. 
Adenda No.2  por extensión de tiempo en tramite interno.
Adenda No.3, aprobación de extensión de tiempo e incremento económico mediante Nota 1403-21-DNING hasta el 4 de septiembre de 2022.   </t>
  </si>
  <si>
    <t>Adenda 1: Refrendada
Adenda 2: Refrendada</t>
  </si>
  <si>
    <t>N/A</t>
  </si>
  <si>
    <t>Adjudicado Mediante Resolución Ejecutiva 144 del 14 de agosto 2020.
Órdenes Refrendadas por el Contraloría General de la República el 18 y 19 de noviembre de 2020.
- Comercial Royer Benavides, S. A. (Reglón 1 y 3) / Completado.
- Quifar Internacional, S. A. (Renglón 2)/ Completado
- Grupo RM Distribuidores (Renglón 4)/ Completado
- Bio-Solutions, S.A. (Renglón 5)/ Completado
Observación: Renglón 4 pendiente de presentar cuentas de avance.</t>
  </si>
  <si>
    <t>Adenda N°1 por Extensión del tiempo en el periodo de Entrega, refrendado.</t>
  </si>
  <si>
    <r>
      <rPr>
        <b/>
        <sz val="12"/>
        <color rgb="FF000000"/>
        <rFont val="Arial Narrow"/>
        <family val="2"/>
      </rPr>
      <t>Contratista:</t>
    </r>
    <r>
      <rPr>
        <sz val="12"/>
        <color rgb="FF000000"/>
        <rFont val="Arial Narrow"/>
        <family val="2"/>
      </rPr>
      <t xml:space="preserve"> Aquialogy LATAM
</t>
    </r>
    <r>
      <rPr>
        <b/>
        <sz val="12"/>
        <color rgb="FF000000"/>
        <rFont val="Arial Narrow"/>
        <family val="2"/>
      </rPr>
      <t xml:space="preserve">Contrato: </t>
    </r>
    <r>
      <rPr>
        <sz val="12"/>
        <color rgb="FF000000"/>
        <rFont val="Arial Narrow"/>
        <family val="2"/>
      </rPr>
      <t xml:space="preserve">COC-01-CAF-2016
</t>
    </r>
    <r>
      <rPr>
        <b/>
        <sz val="12"/>
        <color rgb="FF000000"/>
        <rFont val="Arial Narrow"/>
        <family val="2"/>
      </rPr>
      <t>Contratista:</t>
    </r>
    <r>
      <rPr>
        <sz val="12"/>
        <color rgb="FF000000"/>
        <rFont val="Arial Narrow"/>
        <family val="2"/>
      </rPr>
      <t xml:space="preserve"> Aqualogy Latam S.A.S.E.S.P
</t>
    </r>
    <r>
      <rPr>
        <b/>
        <sz val="12"/>
        <color rgb="FF000000"/>
        <rFont val="Arial Narrow"/>
        <family val="2"/>
      </rPr>
      <t xml:space="preserve">Orden de Proceder: </t>
    </r>
    <r>
      <rPr>
        <sz val="12"/>
        <color rgb="FF000000"/>
        <rFont val="Arial Narrow"/>
        <family val="2"/>
      </rPr>
      <t xml:space="preserve">11 de abril de 2016
</t>
    </r>
    <r>
      <rPr>
        <b/>
        <sz val="12"/>
        <color rgb="FF000000"/>
        <rFont val="Arial Narrow"/>
        <family val="2"/>
      </rPr>
      <t>Fecha de Terminación:</t>
    </r>
    <r>
      <rPr>
        <sz val="12"/>
        <color rgb="FF000000"/>
        <rFont val="Arial Narrow"/>
        <family val="2"/>
      </rPr>
      <t xml:space="preserve"> 9 de enero de 2021.
</t>
    </r>
    <r>
      <rPr>
        <b/>
        <sz val="12"/>
        <color rgb="FF000000"/>
        <rFont val="Arial Narrow"/>
        <family val="2"/>
      </rPr>
      <t>Avances</t>
    </r>
    <r>
      <rPr>
        <sz val="12"/>
        <color rgb="FF000000"/>
        <rFont val="Arial Narrow"/>
        <family val="2"/>
      </rPr>
      <t xml:space="preserve">: 100% Topografia, Sondeos y Prospecciones; y Cálculos y Memorias Estructurales y Técnicas.
75% Cálculos y Memorias Hidráulicas (pendiente ubicar 21 puntos). 53% Planos Aprobados ( 44 planos aprobados de 83 en total). 100% Entrega e Instalación de Software; y Suministro e instalación de equipos de Hardware centro de control. 99% Suministro e instalación de equipos de Hardware centro de datos (pendiente entregar e instalar modem y RTU). 0% Suministro e instalación de equipos de Hardware en cada uno de los Puntos Nuevos de Monitoreo y Control de la RED (pendiente entregar e instalar modem y RTU).
La Cuenta N°5 (en trámite) y Cuenta N°6 (no ha sido aprobada, no procede por falta de cumplimiento de los términos del pliego de cargo).  </t>
    </r>
  </si>
  <si>
    <r>
      <rPr>
        <b/>
        <sz val="12"/>
        <color rgb="FF000000"/>
        <rFont val="Arial Narrow"/>
        <family val="2"/>
      </rPr>
      <t xml:space="preserve">Contratista: </t>
    </r>
    <r>
      <rPr>
        <sz val="12"/>
        <color rgb="FF000000"/>
        <rFont val="Arial Narrow"/>
        <family val="2"/>
      </rPr>
      <t xml:space="preserve">Viguecons Estevez, S.L.
</t>
    </r>
    <r>
      <rPr>
        <b/>
        <sz val="12"/>
        <color rgb="FF000000"/>
        <rFont val="Arial Narrow"/>
        <family val="2"/>
      </rPr>
      <t>Contrato: No.</t>
    </r>
    <r>
      <rPr>
        <sz val="12"/>
        <color rgb="FF000000"/>
        <rFont val="Arial Narrow"/>
        <family val="2"/>
      </rPr>
      <t xml:space="preserve"> COC-05-CAF-2014
</t>
    </r>
    <r>
      <rPr>
        <b/>
        <sz val="12"/>
        <color rgb="FF000000"/>
        <rFont val="Arial Narrow"/>
        <family val="2"/>
      </rPr>
      <t>Orden de Proceder</t>
    </r>
    <r>
      <rPr>
        <sz val="12"/>
        <color rgb="FF000000"/>
        <rFont val="Arial Narrow"/>
        <family val="2"/>
      </rPr>
      <t xml:space="preserve">: 8 de julio de 2014
</t>
    </r>
    <r>
      <rPr>
        <b/>
        <sz val="12"/>
        <color rgb="FF000000"/>
        <rFont val="Arial Narrow"/>
        <family val="2"/>
      </rPr>
      <t>Fecha de Terminación</t>
    </r>
    <r>
      <rPr>
        <sz val="12"/>
        <color rgb="FF000000"/>
        <rFont val="Arial Narrow"/>
        <family val="2"/>
      </rPr>
      <t xml:space="preserve">: 31 diciembre de 2021                                        
</t>
    </r>
    <r>
      <rPr>
        <b/>
        <sz val="12"/>
        <color rgb="FF000000"/>
        <rFont val="Arial Narrow"/>
        <family val="2"/>
      </rPr>
      <t xml:space="preserve">Avances: </t>
    </r>
    <r>
      <rPr>
        <sz val="12"/>
        <color rgb="FF000000"/>
        <rFont val="Arial Narrow"/>
        <family val="2"/>
      </rPr>
      <t>Reactivación de actividades del proyecto.</t>
    </r>
  </si>
  <si>
    <r>
      <rPr>
        <b/>
        <sz val="12"/>
        <color rgb="FF000000"/>
        <rFont val="Arial Narrow"/>
        <family val="2"/>
      </rPr>
      <t>Contrato:</t>
    </r>
    <r>
      <rPr>
        <sz val="12"/>
        <color rgb="FF000000"/>
        <rFont val="Arial Narrow"/>
        <family val="2"/>
      </rPr>
      <t xml:space="preserve"> No.134-2013
</t>
    </r>
    <r>
      <rPr>
        <b/>
        <sz val="12"/>
        <color rgb="FF000000"/>
        <rFont val="Arial Narrow"/>
        <family val="2"/>
      </rPr>
      <t>Contratista:</t>
    </r>
    <r>
      <rPr>
        <sz val="12"/>
        <color rgb="FF000000"/>
        <rFont val="Arial Narrow"/>
        <family val="2"/>
      </rPr>
      <t xml:space="preserve"> C.U.S.A.
</t>
    </r>
    <r>
      <rPr>
        <b/>
        <sz val="12"/>
        <color rgb="FF000000"/>
        <rFont val="Arial Narrow"/>
        <family val="2"/>
      </rPr>
      <t>Orden de proceder</t>
    </r>
    <r>
      <rPr>
        <sz val="12"/>
        <color rgb="FF000000"/>
        <rFont val="Arial Narrow"/>
        <family val="2"/>
      </rPr>
      <t xml:space="preserve">:13 de Enero de 2014
</t>
    </r>
    <r>
      <rPr>
        <b/>
        <sz val="12"/>
        <color rgb="FF000000"/>
        <rFont val="Arial Narrow"/>
        <family val="2"/>
      </rPr>
      <t>Fecha de Terminación</t>
    </r>
    <r>
      <rPr>
        <sz val="12"/>
        <color rgb="FF000000"/>
        <rFont val="Arial Narrow"/>
        <family val="2"/>
      </rPr>
      <t xml:space="preserve">: 30 de octubre de 2019.
</t>
    </r>
    <r>
      <rPr>
        <b/>
        <sz val="12"/>
        <color rgb="FF000000"/>
        <rFont val="Arial Narrow"/>
        <family val="2"/>
      </rPr>
      <t xml:space="preserve">Avances: </t>
    </r>
    <r>
      <rPr>
        <sz val="12"/>
        <color rgb="FF000000"/>
        <rFont val="Arial Narrow"/>
        <family val="2"/>
      </rPr>
      <t xml:space="preserve">Las Etapas de Estudio y Diseño (100% de avance)
Etapa de Construcción (100% de avance)
El Dep. de Legalización de Bienes Inmuebles, no ha culminado con los trámites de legalización de los terrenos donde se encuentran ubicados los tanques de almacenamiento. </t>
    </r>
  </si>
  <si>
    <t>Monto adenda 3 B/. 3,550,074.14</t>
  </si>
  <si>
    <r>
      <rPr>
        <b/>
        <sz val="12"/>
        <color rgb="FF000000"/>
        <rFont val="Arial Narrow"/>
        <family val="2"/>
      </rPr>
      <t>Contratista</t>
    </r>
    <r>
      <rPr>
        <sz val="12"/>
        <color rgb="FF000000"/>
        <rFont val="Arial Narrow"/>
        <family val="2"/>
      </rPr>
      <t xml:space="preserve">: Consorcio BS Panamá
</t>
    </r>
    <r>
      <rPr>
        <b/>
        <sz val="12"/>
        <color rgb="FF000000"/>
        <rFont val="Arial Narrow"/>
        <family val="2"/>
      </rPr>
      <t>Contrato N</t>
    </r>
    <r>
      <rPr>
        <sz val="12"/>
        <color rgb="FF000000"/>
        <rFont val="Arial Narrow"/>
        <family val="2"/>
      </rPr>
      <t xml:space="preserve">o:55-2018                                                               
</t>
    </r>
    <r>
      <rPr>
        <b/>
        <sz val="12"/>
        <color rgb="FF000000"/>
        <rFont val="Arial Narrow"/>
        <family val="2"/>
      </rPr>
      <t>Orden de Proceder</t>
    </r>
    <r>
      <rPr>
        <sz val="12"/>
        <color rgb="FF000000"/>
        <rFont val="Arial Narrow"/>
        <family val="2"/>
      </rPr>
      <t xml:space="preserve">: 1 de febrero de 2019
</t>
    </r>
    <r>
      <rPr>
        <b/>
        <sz val="12"/>
        <color rgb="FF000000"/>
        <rFont val="Arial Narrow"/>
        <family val="2"/>
      </rPr>
      <t>Fecha de Terminación:</t>
    </r>
    <r>
      <rPr>
        <sz val="12"/>
        <color rgb="FF000000"/>
        <rFont val="Arial Narrow"/>
        <family val="2"/>
      </rPr>
      <t xml:space="preserve"> 1 de noviembre 2024
</t>
    </r>
    <r>
      <rPr>
        <b/>
        <sz val="12"/>
        <color rgb="FF000000"/>
        <rFont val="Arial Narrow"/>
        <family val="2"/>
      </rPr>
      <t>Avances</t>
    </r>
    <r>
      <rPr>
        <sz val="12"/>
        <color rgb="FF000000"/>
        <rFont val="Arial Narrow"/>
        <family val="2"/>
      </rPr>
      <t>: en espera de Refrendo por parte de la Contraloría General de la República Adenda 3 para finalizar el 01 de noviembre de 2024</t>
    </r>
  </si>
  <si>
    <t>Volcán</t>
  </si>
  <si>
    <t>Fuente: Dirección de Ingeniería, ECP</t>
  </si>
  <si>
    <t>Aporte BID</t>
  </si>
  <si>
    <r>
      <t>Estudio, Diseño, Validación, Actualización y Construcción del Sistema de Abastecimiento de Agua Potable de</t>
    </r>
    <r>
      <rPr>
        <b/>
        <sz val="12"/>
        <rFont val="Arial Narrow"/>
        <family val="2"/>
      </rPr>
      <t xml:space="preserve"> Chilibre, Pedernal </t>
    </r>
    <r>
      <rPr>
        <sz val="12"/>
        <rFont val="Arial Narrow"/>
        <family val="2"/>
      </rPr>
      <t>y Obras Complementarias</t>
    </r>
  </si>
  <si>
    <r>
      <rPr>
        <b/>
        <sz val="12"/>
        <rFont val="Arial Narrow"/>
        <family val="2"/>
      </rPr>
      <t>Ocú -</t>
    </r>
    <r>
      <rPr>
        <sz val="12"/>
        <rFont val="Arial Narrow"/>
        <family val="2"/>
      </rPr>
      <t xml:space="preserve"> Estudio, Diseño, Construcción, Operación Y Mantenimiento Y Financiamiento Del Abastecimiento De Agua Potable, Sistema De Alcantarillado Sanitario Y Calles.</t>
    </r>
  </si>
  <si>
    <r>
      <rPr>
        <b/>
        <sz val="12"/>
        <color theme="1"/>
        <rFont val="Arial Narrow"/>
        <family val="2"/>
      </rPr>
      <t>No Acto Público</t>
    </r>
    <r>
      <rPr>
        <sz val="12"/>
        <color theme="1"/>
        <rFont val="Arial Narrow"/>
        <family val="2"/>
      </rPr>
      <t xml:space="preserve">: 2022-2-66-0-08-LP-019086. Públicado el 31 de enero de 2022                                                          </t>
    </r>
    <r>
      <rPr>
        <b/>
        <sz val="12"/>
        <color theme="1"/>
        <rFont val="Arial Narrow"/>
        <family val="2"/>
      </rPr>
      <t>Status</t>
    </r>
    <r>
      <rPr>
        <sz val="12"/>
        <color theme="1"/>
        <rFont val="Arial Narrow"/>
        <family val="2"/>
      </rPr>
      <t>: Recepción de expresiones de Interés para el día 21 de marzo de 2022.</t>
    </r>
  </si>
  <si>
    <r>
      <t xml:space="preserve">Nuevo Sistema De Abastecimiento De Agua Potable Para Las Comunidades De </t>
    </r>
    <r>
      <rPr>
        <b/>
        <sz val="12"/>
        <rFont val="Arial Narrow"/>
        <family val="2"/>
      </rPr>
      <t xml:space="preserve">Palmas Bellas, Nuevo Chagres, Salud Y Piña </t>
    </r>
    <r>
      <rPr>
        <sz val="12"/>
        <rFont val="Arial Narrow"/>
        <family val="2"/>
      </rPr>
      <t>- Costa Abajo De Colón</t>
    </r>
  </si>
  <si>
    <r>
      <rPr>
        <b/>
        <sz val="12"/>
        <rFont val="Arial Narrow"/>
        <family val="2"/>
      </rPr>
      <t xml:space="preserve">Las Tablas, Guabito - </t>
    </r>
    <r>
      <rPr>
        <sz val="12"/>
        <rFont val="Arial Narrow"/>
        <family val="2"/>
      </rPr>
      <t>Estudio, Diseño, Construcción, Operación y Mantenimiento del Nuevo Sistema de Abastecimiento de Agua Potable</t>
    </r>
  </si>
  <si>
    <r>
      <t xml:space="preserve">Construcción, Operación Y Mantenimiento Del Nuevo Sistema De Agua Potabe Para Las Comunidades De Los Corregimientos Del  </t>
    </r>
    <r>
      <rPr>
        <b/>
        <sz val="12"/>
        <rFont val="Arial Narrow"/>
        <family val="2"/>
      </rPr>
      <t>Distrito De Santa Isabel,</t>
    </r>
    <r>
      <rPr>
        <sz val="12"/>
        <rFont val="Arial Narrow"/>
        <family val="2"/>
      </rPr>
      <t xml:space="preserve"> Costa Arriba De Colón.</t>
    </r>
  </si>
  <si>
    <r>
      <t xml:space="preserve">Construcción Del Nuevo Sistema De Agua Potable Para Las Comunidades </t>
    </r>
    <r>
      <rPr>
        <b/>
        <sz val="12"/>
        <rFont val="Arial Narrow"/>
        <family val="2"/>
      </rPr>
      <t>De Miguel De La Borda, Gobea Y Río Indio, C</t>
    </r>
    <r>
      <rPr>
        <sz val="12"/>
        <rFont val="Arial Narrow"/>
        <family val="2"/>
      </rPr>
      <t>osta Abajo  De Colón</t>
    </r>
  </si>
  <si>
    <r>
      <rPr>
        <b/>
        <sz val="12"/>
        <color rgb="FF000000"/>
        <rFont val="Arial Narrow"/>
        <family val="2"/>
      </rPr>
      <t>Contratista:</t>
    </r>
    <r>
      <rPr>
        <sz val="12"/>
        <color rgb="FF000000"/>
        <rFont val="Arial Narrow"/>
        <family val="2"/>
      </rPr>
      <t xml:space="preserve"> Consorcio Almirante -JOCA - IPC
</t>
    </r>
    <r>
      <rPr>
        <b/>
        <sz val="12"/>
        <color rgb="FF000000"/>
        <rFont val="Arial Narrow"/>
        <family val="2"/>
      </rPr>
      <t>Contrato:</t>
    </r>
    <r>
      <rPr>
        <sz val="12"/>
        <color rgb="FF000000"/>
        <rFont val="Arial Narrow"/>
        <family val="2"/>
      </rPr>
      <t xml:space="preserve"> COC-CAF-2018 (FID-128) No.60
</t>
    </r>
    <r>
      <rPr>
        <b/>
        <sz val="12"/>
        <color rgb="FF000000"/>
        <rFont val="Arial Narrow"/>
        <family val="2"/>
      </rPr>
      <t>Orden de proceder:</t>
    </r>
    <r>
      <rPr>
        <sz val="12"/>
        <color rgb="FF000000"/>
        <rFont val="Arial Narrow"/>
        <family val="2"/>
      </rPr>
      <t xml:space="preserve"> 18 de julio de 2018.
 </t>
    </r>
    <r>
      <rPr>
        <b/>
        <sz val="12"/>
        <color rgb="FF000000"/>
        <rFont val="Arial Narrow"/>
        <family val="2"/>
      </rPr>
      <t>Fecha de Terminación</t>
    </r>
    <r>
      <rPr>
        <sz val="12"/>
        <color rgb="FF000000"/>
        <rFont val="Arial Narrow"/>
        <family val="2"/>
      </rPr>
      <t>: 21 junio 2024
Avance</t>
    </r>
    <r>
      <rPr>
        <b/>
        <sz val="12"/>
        <color rgb="FF000000"/>
        <rFont val="Arial Narrow"/>
        <family val="2"/>
      </rPr>
      <t xml:space="preserve">: </t>
    </r>
    <r>
      <rPr>
        <sz val="12"/>
        <color rgb="FF000000"/>
        <rFont val="Arial Narrow"/>
        <family val="2"/>
      </rPr>
      <t>Etapa de Estudio y Diseños, tiene un 98% de avance de todos los componentes; solo falta el Diseño Estructural de Estaciones de Bombeo.
Etapa de Construcción: Red de Alcantarillado 11%, Planta de Tratamiento de Aguas Residuales 18%, incluye Estabilización de Suelo. 
Las Cuentas No.7, No.11, No.13 y No.14, han sido refrendadas. La Cuenta No.9, en trámite de refrendo de la Contraloría</t>
    </r>
  </si>
  <si>
    <r>
      <rPr>
        <b/>
        <sz val="12"/>
        <color theme="1"/>
        <rFont val="Arial Narrow"/>
        <family val="2"/>
      </rPr>
      <t>Orden de proceder:</t>
    </r>
    <r>
      <rPr>
        <sz val="12"/>
        <color rgb="FF000000"/>
        <rFont val="Arial Narrow"/>
        <family val="2"/>
      </rPr>
      <t xml:space="preserve"> 03-2-2021
</t>
    </r>
    <r>
      <rPr>
        <b/>
        <sz val="12"/>
        <color theme="1"/>
        <rFont val="Arial Narrow"/>
        <family val="2"/>
      </rPr>
      <t>Contrato:</t>
    </r>
    <r>
      <rPr>
        <sz val="12"/>
        <color rgb="FF000000"/>
        <rFont val="Arial Narrow"/>
        <family val="2"/>
      </rPr>
      <t xml:space="preserve"> 03-2021
</t>
    </r>
    <r>
      <rPr>
        <b/>
        <sz val="12"/>
        <color rgb="FF000000"/>
        <rFont val="Arial Narrow"/>
        <family val="2"/>
      </rPr>
      <t>Contratista:</t>
    </r>
    <r>
      <rPr>
        <sz val="12"/>
        <color rgb="FF000000"/>
        <rFont val="Arial Narrow"/>
        <family val="2"/>
      </rPr>
      <t xml:space="preserve"> Cobstructora MECO
</t>
    </r>
    <r>
      <rPr>
        <b/>
        <sz val="12"/>
        <color theme="1"/>
        <rFont val="Arial Narrow"/>
        <family val="2"/>
      </rPr>
      <t xml:space="preserve">Avance: </t>
    </r>
    <r>
      <rPr>
        <sz val="12"/>
        <color theme="1"/>
        <rFont val="Arial Narrow"/>
        <family val="2"/>
      </rPr>
      <t>La Adenda se explica por los trabajos que se contemplan realizar con el Ministerio de Obras Públicas, Proyecto de "Diseño y Construcción para la Rehabilitación de Calles y Caminos de David Renglón 1", el cual incluye alrededor de 1,300mts del alineamiento que coincide con la ruta propuesta para el tramo 1 del Proyecto del IDAAN, por lo que éste metraje no se ejecutaría.   
En tal sentido, el Contratista propone ejecutar nuevas actividades; permitiendo ejecutar el 100% del alcance económico del contrato.
Etapa de Construcción (100% de avance). Pendiente firma del Acta de Aceptación Final. 
En trámite de pago la Cuenta No.2, en Inspección de Obras.</t>
    </r>
  </si>
  <si>
    <r>
      <rPr>
        <b/>
        <sz val="12"/>
        <color rgb="FF000000"/>
        <rFont val="Arial Narrow"/>
        <family val="2"/>
      </rPr>
      <t>Orden de proceder:</t>
    </r>
    <r>
      <rPr>
        <sz val="12"/>
        <color rgb="FF000000"/>
        <rFont val="Arial Narrow"/>
        <family val="2"/>
      </rPr>
      <t xml:space="preserve"> 8-02-2021
</t>
    </r>
    <r>
      <rPr>
        <b/>
        <sz val="12"/>
        <color rgb="FF000000"/>
        <rFont val="Arial Narrow"/>
        <family val="2"/>
      </rPr>
      <t>Contrato:</t>
    </r>
    <r>
      <rPr>
        <sz val="12"/>
        <color rgb="FF000000"/>
        <rFont val="Arial Narrow"/>
        <family val="2"/>
      </rPr>
      <t xml:space="preserve"> 04-2021
</t>
    </r>
    <r>
      <rPr>
        <b/>
        <sz val="12"/>
        <color rgb="FF000000"/>
        <rFont val="Arial Narrow"/>
        <family val="2"/>
      </rPr>
      <t xml:space="preserve">Avance: </t>
    </r>
    <r>
      <rPr>
        <sz val="12"/>
        <color rgb="FF000000"/>
        <rFont val="Arial Narrow"/>
        <family val="2"/>
      </rPr>
      <t>Etapa de Construcción (100% de avance). Pendiente firma del Acta de Aceptación Final 
Al inicio de la obra, la tubería del material solicitado, no se encontraba en el mercado nacional; el tiempo que se estimaba para su fabricación y entrega, superaba el tiempo contemplado para la ejecución del proyecto.
Se decidió sustituir la Tubería de Polietileno, por tuberías de PVC de 12 plg SDR-21 con Glándula, las cuales se encontraban en el mercado local y eran de entrega inmediata.
La Cuenta No.1 por B/.198,852.36, en trámite de pago en Tesorería.</t>
    </r>
  </si>
  <si>
    <r>
      <rPr>
        <b/>
        <sz val="12"/>
        <color rgb="FF000000"/>
        <rFont val="Arial Narrow"/>
        <family val="2"/>
      </rPr>
      <t>Contratista</t>
    </r>
    <r>
      <rPr>
        <sz val="12"/>
        <color rgb="FF000000"/>
        <rFont val="Arial Narrow"/>
        <family val="2"/>
      </rPr>
      <t xml:space="preserve">: Consorcio AQUA 3.
</t>
    </r>
    <r>
      <rPr>
        <b/>
        <sz val="12"/>
        <color rgb="FF000000"/>
        <rFont val="Arial Narrow"/>
        <family val="2"/>
      </rPr>
      <t>Orden de Proceder:</t>
    </r>
    <r>
      <rPr>
        <sz val="12"/>
        <color rgb="FF000000"/>
        <rFont val="Arial Narrow"/>
        <family val="2"/>
      </rPr>
      <t xml:space="preserve"> 25 de enero de 2018
</t>
    </r>
    <r>
      <rPr>
        <b/>
        <sz val="12"/>
        <color rgb="FF000000"/>
        <rFont val="Arial Narrow"/>
        <family val="2"/>
      </rPr>
      <t>Contrato</t>
    </r>
    <r>
      <rPr>
        <sz val="12"/>
        <color rgb="FF000000"/>
        <rFont val="Arial Narrow"/>
        <family val="2"/>
      </rPr>
      <t xml:space="preserve">: 25-2018
</t>
    </r>
    <r>
      <rPr>
        <b/>
        <sz val="12"/>
        <color rgb="FF000000"/>
        <rFont val="Arial Narrow"/>
        <family val="2"/>
      </rPr>
      <t xml:space="preserve">Fecha de Terminación: </t>
    </r>
    <r>
      <rPr>
        <sz val="12"/>
        <color rgb="FF000000"/>
        <rFont val="Arial Narrow"/>
        <family val="2"/>
      </rPr>
      <t xml:space="preserve">25 de junio  de 2021
</t>
    </r>
    <r>
      <rPr>
        <b/>
        <sz val="12"/>
        <color rgb="FF000000"/>
        <rFont val="Arial Narrow"/>
        <family val="2"/>
      </rPr>
      <t xml:space="preserve">Avance: </t>
    </r>
    <r>
      <rPr>
        <sz val="12"/>
        <color rgb="FF000000"/>
        <rFont val="Arial Narrow"/>
        <family val="2"/>
      </rPr>
      <t>Inspección privada para los Proyectos de Alcantarillado de David Grupo 1 y 2; y el Alcantarillado de Changuinola. 
Se está gestionando el pago de las Cuentas de la No.28 a la No.32, requieren recursos en la partida presupuestaria. Cuenta No.34, en trámite interno IDAAN. Pendiente presentación de cuentas, correspondiente a seis meses; a la espera de Adenda refrendada.</t>
    </r>
  </si>
  <si>
    <t xml:space="preserve">Refrendada la Adenda No.3 de tiempo (303 días adicionales)
Refrendada Adenda No.4, de tiempo por 258 días adicionales para la Etapa de Construcción y establece la orden de cambio No.2. </t>
  </si>
  <si>
    <r>
      <rPr>
        <b/>
        <sz val="12"/>
        <rFont val="Arial Narrow"/>
        <family val="2"/>
      </rPr>
      <t>Contratista:</t>
    </r>
    <r>
      <rPr>
        <sz val="12"/>
        <rFont val="Arial Narrow"/>
        <family val="2"/>
      </rPr>
      <t xml:space="preserve"> Estudios de Ingeniería, S.A.
</t>
    </r>
    <r>
      <rPr>
        <b/>
        <sz val="12"/>
        <rFont val="Arial Narrow"/>
        <family val="2"/>
      </rPr>
      <t>Contrato: No</t>
    </r>
    <r>
      <rPr>
        <sz val="12"/>
        <rFont val="Arial Narrow"/>
        <family val="2"/>
      </rPr>
      <t xml:space="preserve">.139-2014. 
</t>
    </r>
    <r>
      <rPr>
        <b/>
        <sz val="12"/>
        <rFont val="Arial Narrow"/>
        <family val="2"/>
      </rPr>
      <t>Orden de Proceder:</t>
    </r>
    <r>
      <rPr>
        <sz val="12"/>
        <rFont val="Arial Narrow"/>
        <family val="2"/>
      </rPr>
      <t xml:space="preserve"> 1 de junio de 2015
</t>
    </r>
    <r>
      <rPr>
        <b/>
        <sz val="12"/>
        <rFont val="Arial Narrow"/>
        <family val="2"/>
      </rPr>
      <t xml:space="preserve">Fecha de Terminación: </t>
    </r>
    <r>
      <rPr>
        <sz val="12"/>
        <rFont val="Arial Narrow"/>
        <family val="2"/>
      </rPr>
      <t xml:space="preserve">13 de septiembre 2018.
</t>
    </r>
    <r>
      <rPr>
        <b/>
        <sz val="12"/>
        <rFont val="Arial Narrow"/>
        <family val="2"/>
      </rPr>
      <t xml:space="preserve">Avance: </t>
    </r>
    <r>
      <rPr>
        <sz val="12"/>
        <rFont val="Arial Narrow"/>
        <family val="2"/>
      </rPr>
      <t xml:space="preserve">Se ejecutó la Etapa de Operación y Mantenimiento, por un periodo de 2 años, a partir del 10 de septiembre de 2018 hasta el 10 de septiembre de 2020.
Proyecto cerrado con Acta de Aceptación Final. En trámite de pago de la Cuenta de Retenido faltante, en Tesorería. </t>
    </r>
  </si>
  <si>
    <t>Refrendado por Contraloría la Adenda No.4, de tiempo por 473 días adicionales a la Etapa de Construcción y orden de cambio. 
En trámite interno del IDAAN, la Adenda No.5, de tiempo por 730 días adicionales y costos por B/.15,038,042.94</t>
  </si>
  <si>
    <r>
      <rPr>
        <b/>
        <sz val="12"/>
        <color rgb="FF000000"/>
        <rFont val="Arial Narrow"/>
        <family val="2"/>
      </rPr>
      <t>Contratista:</t>
    </r>
    <r>
      <rPr>
        <sz val="12"/>
        <color rgb="FF000000"/>
        <rFont val="Arial Narrow"/>
        <family val="2"/>
      </rPr>
      <t xml:space="preserve"> MECO. S.A </t>
    </r>
    <r>
      <rPr>
        <b/>
        <sz val="12"/>
        <color rgb="FF000000"/>
        <rFont val="Arial Narrow"/>
        <family val="2"/>
      </rPr>
      <t xml:space="preserve">
Contrato: </t>
    </r>
    <r>
      <rPr>
        <sz val="12"/>
        <color rgb="FF000000"/>
        <rFont val="Arial Narrow"/>
        <family val="2"/>
      </rPr>
      <t xml:space="preserve">No. COC-06-CAF-2014
</t>
    </r>
    <r>
      <rPr>
        <b/>
        <sz val="12"/>
        <color rgb="FF000000"/>
        <rFont val="Arial Narrow"/>
        <family val="2"/>
      </rPr>
      <t xml:space="preserve">Orden de Proceder: </t>
    </r>
    <r>
      <rPr>
        <sz val="12"/>
        <color rgb="FF000000"/>
        <rFont val="Arial Narrow"/>
        <family val="2"/>
      </rPr>
      <t xml:space="preserve">24 de julio de 2014
</t>
    </r>
    <r>
      <rPr>
        <b/>
        <sz val="12"/>
        <color rgb="FF000000"/>
        <rFont val="Arial Narrow"/>
        <family val="2"/>
      </rPr>
      <t>Fecha de Terminación:</t>
    </r>
    <r>
      <rPr>
        <sz val="12"/>
        <color rgb="FF000000"/>
        <rFont val="Arial Narrow"/>
        <family val="2"/>
      </rPr>
      <t xml:space="preserve"> 10 de septiembre de 2019.
</t>
    </r>
    <r>
      <rPr>
        <b/>
        <sz val="12"/>
        <color rgb="FF000000"/>
        <rFont val="Arial Narrow"/>
        <family val="2"/>
      </rPr>
      <t xml:space="preserve">Avances: </t>
    </r>
    <r>
      <rPr>
        <sz val="12"/>
        <color rgb="FF000000"/>
        <rFont val="Arial Narrow"/>
        <family val="2"/>
      </rPr>
      <t>En trámite de pago IDAAN, las Cuentas: No.12, Cuenta No.23, Cuenta No.24, Cuenta No.25, Cuenta No.26, Cuenta No.27 (cierre de ejecución) y la Cuenta del Retenido del 10%. 
Aprobado por Junta Directiva el reclamo de B/.257,315.94; la cual representaría la Cuenta 28 (Adenda 6). El presupuesto necesario para cancelar el proyecto asciende a B/.1,547,262.56.</t>
    </r>
  </si>
  <si>
    <t>Refrendada Adenda No.3 de extensión de tiempo, con vigencia hasta el 31-diciembre-2021.
Se tramita Adenda No.4 de extensión de tiempo y costos hasta el 31 de enero de 2023</t>
  </si>
  <si>
    <t xml:space="preserve">Refrendada por la Contraloría Adenda No.3 de extensión de tiempo por 170 días 
En trámite Adenda No.4, se procederá con Informe Técnico de Extensión de Tiempo.   </t>
  </si>
  <si>
    <r>
      <rPr>
        <b/>
        <sz val="12"/>
        <color rgb="FF000000"/>
        <rFont val="Arial Narrow"/>
        <family val="2"/>
      </rPr>
      <t>Contratista</t>
    </r>
    <r>
      <rPr>
        <sz val="12"/>
        <color rgb="FF000000"/>
        <rFont val="Arial Narrow"/>
        <family val="2"/>
      </rPr>
      <t xml:space="preserve">: Asociación Accidental HALFES.A. E INFERSA
</t>
    </r>
    <r>
      <rPr>
        <b/>
        <sz val="12"/>
        <color rgb="FF000000"/>
        <rFont val="Arial Narrow"/>
        <family val="2"/>
      </rPr>
      <t>Contrato</t>
    </r>
    <r>
      <rPr>
        <sz val="12"/>
        <color rgb="FF000000"/>
        <rFont val="Arial Narrow"/>
        <family val="2"/>
      </rPr>
      <t xml:space="preserve">: 120-2015
</t>
    </r>
    <r>
      <rPr>
        <b/>
        <sz val="12"/>
        <color rgb="FF000000"/>
        <rFont val="Arial Narrow"/>
        <family val="2"/>
      </rPr>
      <t>Orden de Proceder</t>
    </r>
    <r>
      <rPr>
        <sz val="12"/>
        <color rgb="FF000000"/>
        <rFont val="Arial Narrow"/>
        <family val="2"/>
      </rPr>
      <t xml:space="preserve">: 15 de Marzo de 2016
</t>
    </r>
    <r>
      <rPr>
        <b/>
        <sz val="12"/>
        <color rgb="FF000000"/>
        <rFont val="Arial Narrow"/>
        <family val="2"/>
      </rPr>
      <t>Fecha de Terminación:</t>
    </r>
    <r>
      <rPr>
        <sz val="12"/>
        <color rgb="FF000000"/>
        <rFont val="Arial Narrow"/>
        <family val="2"/>
      </rPr>
      <t xml:space="preserve"> 21 de abril de 2019
</t>
    </r>
    <r>
      <rPr>
        <b/>
        <sz val="12"/>
        <color rgb="FF000000"/>
        <rFont val="Arial Narrow"/>
        <family val="2"/>
      </rPr>
      <t xml:space="preserve">Avance: </t>
    </r>
    <r>
      <rPr>
        <sz val="12"/>
        <color rgb="FF000000"/>
        <rFont val="Arial Narrow"/>
        <family val="2"/>
      </rPr>
      <t>En espera de refrendo de la Adenda No.5, para reiniciar los trabajos.
Las Cuentas No.7, 8 y 9, pendientes de refrendo de la Adenda No.5, para trámite de pago.</t>
    </r>
  </si>
  <si>
    <t>Refrendado Adenda No.3 de Extensión de Tiempo, con nueva fecha de finalización de la Etapa de Construcción el 01 de febrero de 2022 y la Etapa de Operación y Mantenimiento hasta 1 de febrero de 2024. 
En trámite de formalización de Adenda No.4</t>
  </si>
  <si>
    <r>
      <rPr>
        <b/>
        <sz val="12"/>
        <color rgb="FF000000"/>
        <rFont val="Arial Narrow"/>
        <family val="2"/>
      </rPr>
      <t>Contratista:</t>
    </r>
    <r>
      <rPr>
        <sz val="12"/>
        <color rgb="FF000000"/>
        <rFont val="Arial Narrow"/>
        <family val="2"/>
      </rPr>
      <t xml:space="preserve"> INVERSIONES SOLABED, S.A
</t>
    </r>
    <r>
      <rPr>
        <b/>
        <sz val="12"/>
        <color rgb="FF000000"/>
        <rFont val="Arial Narrow"/>
        <family val="2"/>
      </rPr>
      <t xml:space="preserve">Contrato: </t>
    </r>
    <r>
      <rPr>
        <sz val="12"/>
        <color rgb="FF000000"/>
        <rFont val="Arial Narrow"/>
        <family val="2"/>
      </rPr>
      <t xml:space="preserve">132-2017.
</t>
    </r>
    <r>
      <rPr>
        <b/>
        <sz val="12"/>
        <color rgb="FF000000"/>
        <rFont val="Arial Narrow"/>
        <family val="2"/>
      </rPr>
      <t>Orden de proceder:</t>
    </r>
    <r>
      <rPr>
        <sz val="12"/>
        <color rgb="FF000000"/>
        <rFont val="Arial Narrow"/>
        <family val="2"/>
      </rPr>
      <t xml:space="preserve"> 16 de abril de 2018
</t>
    </r>
    <r>
      <rPr>
        <b/>
        <sz val="12"/>
        <color rgb="FF000000"/>
        <rFont val="Arial Narrow"/>
        <family val="2"/>
      </rPr>
      <t>Fecha de Terminación</t>
    </r>
    <r>
      <rPr>
        <sz val="12"/>
        <color rgb="FF000000"/>
        <rFont val="Arial Narrow"/>
        <family val="2"/>
      </rPr>
      <t xml:space="preserve">: 25 de febrero de 2020.
</t>
    </r>
    <r>
      <rPr>
        <b/>
        <sz val="12"/>
        <color rgb="FF000000"/>
        <rFont val="Arial Narrow"/>
        <family val="2"/>
      </rPr>
      <t>Avances</t>
    </r>
    <r>
      <rPr>
        <sz val="12"/>
        <color rgb="FF000000"/>
        <rFont val="Arial Narrow"/>
        <family val="2"/>
      </rPr>
      <t xml:space="preserve">: Se está preparando el Informe Técnico para la Adenda #2 que extenderá el tiempo del proyecto y además solicita un aumento en el monto original para terminar el mismo. </t>
    </r>
  </si>
  <si>
    <t>Proyecto de Estudio, Diseño y Construcción de Obras para la Rehabilitación del Sistema de Acueducto de la Comunidad de Volcán, Distrito de Tierras Altas, Provincia de Chiriquí</t>
  </si>
  <si>
    <t>ACTUALIZADO A FEBRERO 2022</t>
  </si>
  <si>
    <r>
      <rPr>
        <b/>
        <sz val="12"/>
        <color theme="1"/>
        <rFont val="Arial Narrow"/>
        <family val="2"/>
      </rPr>
      <t>Contratista:</t>
    </r>
    <r>
      <rPr>
        <sz val="12"/>
        <color theme="1"/>
        <rFont val="Arial Narrow"/>
        <family val="2"/>
      </rPr>
      <t xml:space="preserve"> Consorcio Aguas de San Martín y 6 de Abril (RODSA y NYR Construcción)
</t>
    </r>
    <r>
      <rPr>
        <b/>
        <sz val="12"/>
        <color theme="1"/>
        <rFont val="Arial Narrow"/>
        <family val="2"/>
      </rPr>
      <t>Contrato:</t>
    </r>
    <r>
      <rPr>
        <sz val="12"/>
        <color theme="1"/>
        <rFont val="Arial Narrow"/>
        <family val="2"/>
      </rPr>
      <t xml:space="preserve"> 32-2017
</t>
    </r>
    <r>
      <rPr>
        <b/>
        <sz val="12"/>
        <color theme="1"/>
        <rFont val="Arial Narrow"/>
        <family val="2"/>
      </rPr>
      <t xml:space="preserve">Orden de Proceder: </t>
    </r>
    <r>
      <rPr>
        <sz val="12"/>
        <color theme="1"/>
        <rFont val="Arial Narrow"/>
        <family val="2"/>
      </rPr>
      <t xml:space="preserve">10 de octubre 2017  
</t>
    </r>
    <r>
      <rPr>
        <b/>
        <sz val="12"/>
        <color theme="1"/>
        <rFont val="Arial Narrow"/>
        <family val="2"/>
      </rPr>
      <t>Fecha de Terminación:</t>
    </r>
    <r>
      <rPr>
        <sz val="12"/>
        <color theme="1"/>
        <rFont val="Arial Narrow"/>
        <family val="2"/>
      </rPr>
      <t xml:space="preserve"> 29 junio de 2020
</t>
    </r>
    <r>
      <rPr>
        <b/>
        <sz val="12"/>
        <color theme="1"/>
        <rFont val="Arial Narrow"/>
        <family val="2"/>
      </rPr>
      <t xml:space="preserve">Status: </t>
    </r>
    <r>
      <rPr>
        <sz val="12"/>
        <color theme="1"/>
        <rFont val="Arial Narrow"/>
        <family val="2"/>
      </rPr>
      <t>El informe de Liquidación se está revisando para ser aprobado y enviado a asesoría legal y continue con su trámite.</t>
    </r>
  </si>
  <si>
    <r>
      <rPr>
        <b/>
        <sz val="12"/>
        <color rgb="FF000000"/>
        <rFont val="Arial Narrow"/>
        <family val="2"/>
      </rPr>
      <t xml:space="preserve">Contratista: </t>
    </r>
    <r>
      <rPr>
        <sz val="12"/>
        <color rgb="FF000000"/>
        <rFont val="Arial Narrow"/>
        <family val="2"/>
      </rPr>
      <t xml:space="preserve">Proyectos Generales, S.A.
</t>
    </r>
    <r>
      <rPr>
        <b/>
        <sz val="12"/>
        <color rgb="FF000000"/>
        <rFont val="Arial Narrow"/>
        <family val="2"/>
      </rPr>
      <t>Contrato:</t>
    </r>
    <r>
      <rPr>
        <sz val="12"/>
        <color rgb="FF000000"/>
        <rFont val="Arial Narrow"/>
        <family val="2"/>
      </rPr>
      <t xml:space="preserve"> 122-2017
</t>
    </r>
    <r>
      <rPr>
        <b/>
        <sz val="12"/>
        <color rgb="FF000000"/>
        <rFont val="Arial Narrow"/>
        <family val="2"/>
      </rPr>
      <t>Avance:</t>
    </r>
    <r>
      <rPr>
        <sz val="12"/>
        <color rgb="FF000000"/>
        <rFont val="Arial Narrow"/>
        <family val="2"/>
      </rPr>
      <t xml:space="preserve"> En espera de la resolución de Adenda por Contraloría.</t>
    </r>
  </si>
  <si>
    <r>
      <rPr>
        <b/>
        <sz val="12"/>
        <rFont val="Arial Narrow"/>
        <family val="2"/>
      </rPr>
      <t>Contratista</t>
    </r>
    <r>
      <rPr>
        <sz val="12"/>
        <rFont val="Arial Narrow"/>
        <family val="2"/>
      </rPr>
      <t xml:space="preserve">: Grupo DISA
</t>
    </r>
    <r>
      <rPr>
        <b/>
        <sz val="12"/>
        <rFont val="Arial Narrow"/>
        <family val="2"/>
      </rPr>
      <t xml:space="preserve">Contrato: </t>
    </r>
    <r>
      <rPr>
        <sz val="12"/>
        <rFont val="Arial Narrow"/>
        <family val="2"/>
      </rPr>
      <t xml:space="preserve">09-2017
</t>
    </r>
    <r>
      <rPr>
        <b/>
        <sz val="12"/>
        <rFont val="Arial Narrow"/>
        <family val="2"/>
      </rPr>
      <t>Orden de Proceder:</t>
    </r>
    <r>
      <rPr>
        <sz val="12"/>
        <rFont val="Arial Narrow"/>
        <family val="2"/>
      </rPr>
      <t xml:space="preserve"> 2 de enero de 2018
</t>
    </r>
    <r>
      <rPr>
        <b/>
        <sz val="12"/>
        <rFont val="Arial Narrow"/>
        <family val="2"/>
      </rPr>
      <t>Fecha de Terminación</t>
    </r>
    <r>
      <rPr>
        <sz val="12"/>
        <rFont val="Arial Narrow"/>
        <family val="2"/>
      </rPr>
      <t xml:space="preserve">: 15 de diciembre de 2018
</t>
    </r>
    <r>
      <rPr>
        <b/>
        <sz val="12"/>
        <rFont val="Arial Narrow"/>
        <family val="2"/>
      </rPr>
      <t xml:space="preserve">Status: </t>
    </r>
    <r>
      <rPr>
        <sz val="12"/>
        <rFont val="Arial Narrow"/>
        <family val="2"/>
      </rPr>
      <t xml:space="preserve"> en confección del Informe de Resolución Administrativo.  </t>
    </r>
  </si>
  <si>
    <t>Panama Oeste</t>
  </si>
  <si>
    <r>
      <rPr>
        <b/>
        <sz val="12"/>
        <rFont val="Arial Narrow"/>
        <family val="2"/>
      </rPr>
      <t>Contratista</t>
    </r>
    <r>
      <rPr>
        <sz val="12"/>
        <rFont val="Arial Narrow"/>
        <family val="2"/>
      </rPr>
      <t xml:space="preserve">: Estudios de Ingenieria
</t>
    </r>
    <r>
      <rPr>
        <b/>
        <sz val="12"/>
        <rFont val="Arial Narrow"/>
        <family val="2"/>
      </rPr>
      <t>Contrato:</t>
    </r>
    <r>
      <rPr>
        <sz val="12"/>
        <rFont val="Arial Narrow"/>
        <family val="2"/>
      </rPr>
      <t xml:space="preserve"> 12-2019
</t>
    </r>
    <r>
      <rPr>
        <b/>
        <sz val="12"/>
        <rFont val="Arial Narrow"/>
        <family val="2"/>
      </rPr>
      <t>Orden de Proceder</t>
    </r>
    <r>
      <rPr>
        <sz val="12"/>
        <rFont val="Arial Narrow"/>
        <family val="2"/>
      </rPr>
      <t xml:space="preserve">: 2 de noviembre de 2019
</t>
    </r>
    <r>
      <rPr>
        <b/>
        <sz val="12"/>
        <rFont val="Arial Narrow"/>
        <family val="2"/>
      </rPr>
      <t>Fecha de Terminació</t>
    </r>
    <r>
      <rPr>
        <sz val="12"/>
        <rFont val="Arial Narrow"/>
        <family val="2"/>
      </rPr>
      <t xml:space="preserve">n: 30 de mayo de 2020. 
</t>
    </r>
    <r>
      <rPr>
        <b/>
        <sz val="12"/>
        <rFont val="Arial Narrow"/>
        <family val="2"/>
      </rPr>
      <t xml:space="preserve">Status: </t>
    </r>
    <r>
      <rPr>
        <sz val="12"/>
        <rFont val="Arial Narrow"/>
        <family val="2"/>
      </rPr>
      <t>se estan verificando los montos presentados para el informe de liquidación.</t>
    </r>
  </si>
  <si>
    <t xml:space="preserve">Refrendada la Adenda No.3 de extensión de tiempo del Contrato hasta el 31 de enero de 2022; para la culminación de los trabajos pendientes según acta sustancial y pago de cuentas pendientes. </t>
  </si>
  <si>
    <r>
      <rPr>
        <b/>
        <sz val="12"/>
        <color rgb="FF000000"/>
        <rFont val="Arial Narrow"/>
        <family val="2"/>
      </rPr>
      <t>Contratista</t>
    </r>
    <r>
      <rPr>
        <sz val="12"/>
        <color rgb="FF000000"/>
        <rFont val="Arial Narrow"/>
        <family val="2"/>
      </rPr>
      <t xml:space="preserve">: MECO
</t>
    </r>
    <r>
      <rPr>
        <b/>
        <sz val="12"/>
        <color rgb="FF000000"/>
        <rFont val="Arial Narrow"/>
        <family val="2"/>
      </rPr>
      <t>Contrato:</t>
    </r>
    <r>
      <rPr>
        <sz val="12"/>
        <color rgb="FF000000"/>
        <rFont val="Arial Narrow"/>
        <family val="2"/>
      </rPr>
      <t xml:space="preserve">  174-2013  (CAF II)
</t>
    </r>
    <r>
      <rPr>
        <b/>
        <sz val="12"/>
        <color rgb="FF000000"/>
        <rFont val="Arial Narrow"/>
        <family val="2"/>
      </rPr>
      <t>Orden de Proceder:</t>
    </r>
    <r>
      <rPr>
        <sz val="12"/>
        <color rgb="FF000000"/>
        <rFont val="Arial Narrow"/>
        <family val="2"/>
      </rPr>
      <t xml:space="preserve"> 5 de mayo de 2014
</t>
    </r>
    <r>
      <rPr>
        <b/>
        <sz val="12"/>
        <color rgb="FF000000"/>
        <rFont val="Arial Narrow"/>
        <family val="2"/>
      </rPr>
      <t>Fecha de Terminación:</t>
    </r>
    <r>
      <rPr>
        <sz val="12"/>
        <color rgb="FF000000"/>
        <rFont val="Arial Narrow"/>
        <family val="2"/>
      </rPr>
      <t xml:space="preserve"> 31 de marzo de 2019
</t>
    </r>
    <r>
      <rPr>
        <b/>
        <sz val="12"/>
        <color rgb="FF000000"/>
        <rFont val="Arial Narrow"/>
        <family val="2"/>
      </rPr>
      <t>Status:</t>
    </r>
    <r>
      <rPr>
        <sz val="12"/>
        <color rgb="FF000000"/>
        <rFont val="Arial Narrow"/>
        <family val="2"/>
      </rPr>
      <t xml:space="preserve"> Se firmó Acta Sustancial con fecha del 29-marzo-2019.
Pendientes: puesta en automático de las estaciones de Pueblo Nuevo y Rabo de Puerco; actualmente, en revisión los planos AS BUILT y corrección de las observaciones dadas a la empresa MECO por parte del IDAAN a los planos.
El 31-Enero-2022, se realizó inspección con la Contraloría para firma y cierre del proyecto; posteriormente, se inicia trámite para pago de la última cuenta, dentro del período contractual de la Adenda.     
El Contratista presentó reclamo por la suma de B/.1,479,747.47, correspondiente a costos administrativos adicionales e intereses moratorios, por lo que ellos alegan como demoras por parte de IDAAN.  </t>
    </r>
  </si>
  <si>
    <r>
      <rPr>
        <b/>
        <sz val="12"/>
        <color theme="1"/>
        <rFont val="Arial Narrow"/>
        <family val="2"/>
      </rPr>
      <t xml:space="preserve">Contratista: </t>
    </r>
    <r>
      <rPr>
        <sz val="12"/>
        <color theme="1"/>
        <rFont val="Arial Narrow"/>
        <family val="2"/>
      </rPr>
      <t xml:space="preserve">UNIÓN ACCIDENTAL
</t>
    </r>
    <r>
      <rPr>
        <b/>
        <sz val="12"/>
        <color theme="1"/>
        <rFont val="Arial Narrow"/>
        <family val="2"/>
      </rPr>
      <t>Contrato:</t>
    </r>
    <r>
      <rPr>
        <sz val="12"/>
        <color theme="1"/>
        <rFont val="Arial Narrow"/>
        <family val="2"/>
      </rPr>
      <t xml:space="preserve"> 24-2007
</t>
    </r>
    <r>
      <rPr>
        <b/>
        <sz val="12"/>
        <color theme="1"/>
        <rFont val="Arial Narrow"/>
        <family val="2"/>
      </rPr>
      <t>Orden de proceder:</t>
    </r>
    <r>
      <rPr>
        <sz val="12"/>
        <color theme="1"/>
        <rFont val="Arial Narrow"/>
        <family val="2"/>
      </rPr>
      <t xml:space="preserve"> 18 de febrero 2008
Fecha de terminación: 9 de noviembre 2009
</t>
    </r>
    <r>
      <rPr>
        <b/>
        <sz val="12"/>
        <color theme="1"/>
        <rFont val="Arial Narrow"/>
        <family val="2"/>
      </rPr>
      <t>Status</t>
    </r>
    <r>
      <rPr>
        <sz val="12"/>
        <color theme="1"/>
        <rFont val="Arial Narrow"/>
        <family val="2"/>
      </rPr>
      <t>: Fue Resuelto Administrativamente mediante Resolución Ejecutiva No.203-2016 del 15 de noviembre de 2016. Se obtuvo partida presupuestaria para tramitar la Liquidación. Se revisó a la baja el % de avance financiero, por parte del personal a cargo del proyecto.</t>
    </r>
  </si>
  <si>
    <r>
      <rPr>
        <b/>
        <sz val="12"/>
        <rFont val="Arial Narrow"/>
        <family val="2"/>
      </rPr>
      <t>Contratista:</t>
    </r>
    <r>
      <rPr>
        <sz val="12"/>
        <rFont val="Arial Narrow"/>
        <family val="2"/>
      </rPr>
      <t xml:space="preserve"> Distribuidora ARVAL, S.A
</t>
    </r>
    <r>
      <rPr>
        <b/>
        <sz val="12"/>
        <rFont val="Arial Narrow"/>
        <family val="2"/>
      </rPr>
      <t>Contrato: N</t>
    </r>
    <r>
      <rPr>
        <sz val="12"/>
        <rFont val="Arial Narrow"/>
        <family val="2"/>
      </rPr>
      <t xml:space="preserve">o.147-2012.
</t>
    </r>
    <r>
      <rPr>
        <b/>
        <sz val="12"/>
        <rFont val="Arial Narrow"/>
        <family val="2"/>
      </rPr>
      <t>Fecha de inicio</t>
    </r>
    <r>
      <rPr>
        <sz val="12"/>
        <rFont val="Arial Narrow"/>
        <family val="2"/>
      </rPr>
      <t xml:space="preserve">: 3 de junio de 2013
</t>
    </r>
    <r>
      <rPr>
        <b/>
        <sz val="12"/>
        <rFont val="Arial Narrow"/>
        <family val="2"/>
      </rPr>
      <t>Fecha de Terminacion</t>
    </r>
    <r>
      <rPr>
        <sz val="12"/>
        <rFont val="Arial Narrow"/>
        <family val="2"/>
      </rPr>
      <t xml:space="preserve">: 20 de abril de 2019.
</t>
    </r>
    <r>
      <rPr>
        <b/>
        <sz val="12"/>
        <rFont val="Arial Narrow"/>
        <family val="2"/>
      </rPr>
      <t xml:space="preserve">Status: </t>
    </r>
    <r>
      <rPr>
        <sz val="12"/>
        <rFont val="Arial Narrow"/>
        <family val="2"/>
      </rPr>
      <t>Al inicio se tuvo inconvenientes con la captación de agua cruda (Quebrada la Corocita) por no tener el caudal necesario en verano; esto ocasionó retrasos en los trabajos hasta encontrar una nueva captación.  Se firmó Resolución Ejecutiva No.143-2020, de Cierre Administrativo del Contrato. 
En trámite Acta de Liquidación por Mutuo Acuerdo del Contrato, para cierre final, en revisión para posterior firma.Se revisó a la baja el % de avance financiero, por parte del personal a cargo del proyecto.</t>
    </r>
  </si>
  <si>
    <r>
      <rPr>
        <b/>
        <sz val="12"/>
        <rFont val="Arial Narrow"/>
        <family val="2"/>
      </rPr>
      <t>Contratista</t>
    </r>
    <r>
      <rPr>
        <sz val="12"/>
        <rFont val="Arial Narrow"/>
        <family val="2"/>
      </rPr>
      <t xml:space="preserve">: Consorcio FCC- Costa del Este
</t>
    </r>
    <r>
      <rPr>
        <b/>
        <sz val="12"/>
        <rFont val="Arial Narrow"/>
        <family val="2"/>
      </rPr>
      <t>Contrato</t>
    </r>
    <r>
      <rPr>
        <sz val="12"/>
        <rFont val="Arial Narrow"/>
        <family val="2"/>
      </rPr>
      <t xml:space="preserve">: 132-2008
</t>
    </r>
    <r>
      <rPr>
        <b/>
        <sz val="12"/>
        <rFont val="Arial Narrow"/>
        <family val="2"/>
      </rPr>
      <t>Orden de Proceder</t>
    </r>
    <r>
      <rPr>
        <sz val="12"/>
        <rFont val="Arial Narrow"/>
        <family val="2"/>
      </rPr>
      <t xml:space="preserve">: 18 de noviembre de 2009
</t>
    </r>
    <r>
      <rPr>
        <b/>
        <sz val="12"/>
        <rFont val="Arial Narrow"/>
        <family val="2"/>
      </rPr>
      <t>Fecha de Terminación:</t>
    </r>
    <r>
      <rPr>
        <sz val="12"/>
        <rFont val="Arial Narrow"/>
        <family val="2"/>
      </rPr>
      <t xml:space="preserve"> 15 de febrero de 2013
</t>
    </r>
    <r>
      <rPr>
        <b/>
        <sz val="12"/>
        <rFont val="Arial Narrow"/>
        <family val="2"/>
      </rPr>
      <t>Status:</t>
    </r>
    <r>
      <rPr>
        <sz val="12"/>
        <rFont val="Arial Narrow"/>
        <family val="2"/>
      </rPr>
      <t xml:space="preserve"> En evaluación de Asesoría Legal, para cierre administrativo del Contrato. Se realizó ajuste  del % de avance financiero, por parte de personal del área de Finanzas.</t>
    </r>
  </si>
  <si>
    <t xml:space="preserve">Refrendada Adenda No.3 de extensión de tiempo por 1,991 días </t>
  </si>
  <si>
    <r>
      <rPr>
        <b/>
        <sz val="12"/>
        <rFont val="Arial Narrow"/>
        <family val="2"/>
      </rPr>
      <t>Contratista</t>
    </r>
    <r>
      <rPr>
        <sz val="12"/>
        <rFont val="Arial Narrow"/>
        <family val="2"/>
      </rPr>
      <t xml:space="preserve">: Constructora MECO, S.A
</t>
    </r>
    <r>
      <rPr>
        <b/>
        <sz val="12"/>
        <rFont val="Arial Narrow"/>
        <family val="2"/>
      </rPr>
      <t>Contrato</t>
    </r>
    <r>
      <rPr>
        <sz val="12"/>
        <rFont val="Arial Narrow"/>
        <family val="2"/>
      </rPr>
      <t xml:space="preserve">: COC-09-CAF-2014
</t>
    </r>
    <r>
      <rPr>
        <b/>
        <sz val="12"/>
        <rFont val="Arial Narrow"/>
        <family val="2"/>
      </rPr>
      <t>Orden de Proceder</t>
    </r>
    <r>
      <rPr>
        <sz val="12"/>
        <rFont val="Arial Narrow"/>
        <family val="2"/>
      </rPr>
      <t xml:space="preserve">: 29 de diciembre de 2014 
</t>
    </r>
    <r>
      <rPr>
        <b/>
        <sz val="12"/>
        <rFont val="Arial Narrow"/>
        <family val="2"/>
      </rPr>
      <t>Fecha de</t>
    </r>
    <r>
      <rPr>
        <sz val="12"/>
        <rFont val="Arial Narrow"/>
        <family val="2"/>
      </rPr>
      <t xml:space="preserve"> </t>
    </r>
    <r>
      <rPr>
        <b/>
        <sz val="12"/>
        <rFont val="Arial Narrow"/>
        <family val="2"/>
      </rPr>
      <t>Terminación</t>
    </r>
    <r>
      <rPr>
        <sz val="12"/>
        <rFont val="Arial Narrow"/>
        <family val="2"/>
      </rPr>
      <t xml:space="preserve">: 28 de febrero de 2019.
</t>
    </r>
    <r>
      <rPr>
        <b/>
        <sz val="12"/>
        <rFont val="Arial Narrow"/>
        <family val="2"/>
      </rPr>
      <t>Status:</t>
    </r>
    <r>
      <rPr>
        <sz val="12"/>
        <rFont val="Arial Narrow"/>
        <family val="2"/>
      </rPr>
      <t xml:space="preserve"> Se ha procedido a devengar el presupuesto aprobado y se recomienda hacer una Liquidación en la vigencia 2022 con el Saldo que quede. 
el avance fisico de  2% faltante, se contempla en una reducción de actividad debido a trabajos eléctricos que no se pueden realizar. Cuenta con Acta de Inspección Final y Acta Sustancial de 8-enero-2020.
Pendiente correcciones y aceptaciones de planos As Built y pagos para levantar Acta Final.</t>
    </r>
  </si>
  <si>
    <r>
      <rPr>
        <b/>
        <sz val="12"/>
        <color theme="1"/>
        <rFont val="Arial Narrow"/>
        <family val="2"/>
      </rPr>
      <t>Contratista:</t>
    </r>
    <r>
      <rPr>
        <sz val="12"/>
        <color theme="1"/>
        <rFont val="Arial Narrow"/>
        <family val="2"/>
      </rPr>
      <t xml:space="preserve"> Consorcio Chiriquí E.I.A S.A Antalsis
</t>
    </r>
    <r>
      <rPr>
        <b/>
        <sz val="12"/>
        <color theme="1"/>
        <rFont val="Arial Narrow"/>
        <family val="2"/>
      </rPr>
      <t>Contrato:</t>
    </r>
    <r>
      <rPr>
        <sz val="12"/>
        <color theme="1"/>
        <rFont val="Arial Narrow"/>
        <family val="2"/>
      </rPr>
      <t xml:space="preserve"> COC-03-BID-2013
</t>
    </r>
    <r>
      <rPr>
        <b/>
        <sz val="12"/>
        <color theme="1"/>
        <rFont val="Arial Narrow"/>
        <family val="2"/>
      </rPr>
      <t>Orden de Proceder:</t>
    </r>
    <r>
      <rPr>
        <sz val="12"/>
        <color theme="1"/>
        <rFont val="Arial Narrow"/>
        <family val="2"/>
      </rPr>
      <t xml:space="preserve"> 6 de mayo de 2013
</t>
    </r>
    <r>
      <rPr>
        <b/>
        <sz val="12"/>
        <color theme="1"/>
        <rFont val="Arial Narrow"/>
        <family val="2"/>
      </rPr>
      <t>Fecha de Terminación:</t>
    </r>
    <r>
      <rPr>
        <sz val="12"/>
        <color theme="1"/>
        <rFont val="Arial Narrow"/>
        <family val="2"/>
      </rPr>
      <t xml:space="preserve"> 29 de diciembre de 2017
</t>
    </r>
    <r>
      <rPr>
        <b/>
        <sz val="12"/>
        <color theme="1"/>
        <rFont val="Arial Narrow"/>
        <family val="2"/>
      </rPr>
      <t xml:space="preserve">Status: </t>
    </r>
    <r>
      <rPr>
        <sz val="12"/>
        <color theme="1"/>
        <rFont val="Arial Narrow"/>
        <family val="2"/>
      </rPr>
      <t>Se suspende el proyecto desde marzo de 2017. 
Se realizaron reuniones con la Dirección de Legal del IDAAN y se tomó la decisión de publicar en el portal de Panamacompra una Resolución Administrativa. Posteriormente se procederá con la Aseguradora. El Informe Técnico de Adenda N°8 está en revisión en Asesoría Legal.</t>
    </r>
  </si>
  <si>
    <r>
      <rPr>
        <b/>
        <sz val="12"/>
        <color theme="1"/>
        <rFont val="Arial Narrow"/>
        <family val="2"/>
      </rPr>
      <t xml:space="preserve">Contratista: </t>
    </r>
    <r>
      <rPr>
        <sz val="12"/>
        <color theme="1"/>
        <rFont val="Arial Narrow"/>
        <family val="2"/>
      </rPr>
      <t xml:space="preserve">ROSANRO, S.A / Administrador del Proyecto: INVERSIONES RLB
</t>
    </r>
    <r>
      <rPr>
        <b/>
        <sz val="12"/>
        <color theme="1"/>
        <rFont val="Arial Narrow"/>
        <family val="2"/>
      </rPr>
      <t xml:space="preserve">Contrato: </t>
    </r>
    <r>
      <rPr>
        <sz val="12"/>
        <color theme="1"/>
        <rFont val="Arial Narrow"/>
        <family val="2"/>
      </rPr>
      <t xml:space="preserve">149-2012
</t>
    </r>
    <r>
      <rPr>
        <b/>
        <sz val="12"/>
        <color theme="1"/>
        <rFont val="Arial Narrow"/>
        <family val="2"/>
      </rPr>
      <t xml:space="preserve">Orden de Proceder: </t>
    </r>
    <r>
      <rPr>
        <sz val="12"/>
        <color theme="1"/>
        <rFont val="Arial Narrow"/>
        <family val="2"/>
      </rPr>
      <t xml:space="preserve">07 enero de 2013
</t>
    </r>
    <r>
      <rPr>
        <b/>
        <sz val="12"/>
        <color theme="1"/>
        <rFont val="Arial Narrow"/>
        <family val="2"/>
      </rPr>
      <t xml:space="preserve">Fecha de Terminación: </t>
    </r>
    <r>
      <rPr>
        <sz val="12"/>
        <color theme="1"/>
        <rFont val="Arial Narrow"/>
        <family val="2"/>
      </rPr>
      <t xml:space="preserve">30 de abril de 2017
</t>
    </r>
    <r>
      <rPr>
        <b/>
        <sz val="12"/>
        <color theme="1"/>
        <rFont val="Arial Narrow"/>
        <family val="2"/>
      </rPr>
      <t xml:space="preserve">Status: </t>
    </r>
    <r>
      <rPr>
        <sz val="12"/>
        <color theme="1"/>
        <rFont val="Arial Narrow"/>
        <family val="2"/>
      </rPr>
      <t xml:space="preserve">Se debe definir con el contratista la disminución del monto de la orden de cambio No.1 del contrato, ya que las actividades contempladas en esta orden de cambio fueron realizadas en otros contratos. 
El contratista sigue sin entregar las cuentas formales para su revisión. Las Cuentas No.9 y No.10 se presentaron en borrador, pendiente que el contratista presente la cuenta formal para verificar que todos los trabajos fueron ejecutados.  
Se realizó reunión con el contratista y se definió el monto a disminuir del contrato para el cierre del mismo. </t>
    </r>
  </si>
  <si>
    <r>
      <rPr>
        <b/>
        <sz val="12"/>
        <rFont val="Arial Narrow"/>
        <family val="2"/>
      </rPr>
      <t>Contratista</t>
    </r>
    <r>
      <rPr>
        <sz val="12"/>
        <rFont val="Arial Narrow"/>
        <family val="2"/>
      </rPr>
      <t xml:space="preserve">: Consorcio RB Chiriquí Grande
</t>
    </r>
    <r>
      <rPr>
        <b/>
        <sz val="12"/>
        <rFont val="Arial Narrow"/>
        <family val="2"/>
      </rPr>
      <t>Contrato:</t>
    </r>
    <r>
      <rPr>
        <sz val="12"/>
        <rFont val="Arial Narrow"/>
        <family val="2"/>
      </rPr>
      <t xml:space="preserve">37-2019
</t>
    </r>
    <r>
      <rPr>
        <b/>
        <sz val="12"/>
        <rFont val="Arial Narrow"/>
        <family val="2"/>
      </rPr>
      <t>Orden de Proceder:</t>
    </r>
    <r>
      <rPr>
        <sz val="12"/>
        <rFont val="Arial Narrow"/>
        <family val="2"/>
      </rPr>
      <t xml:space="preserve"> 15 de enero de 2020
</t>
    </r>
    <r>
      <rPr>
        <b/>
        <sz val="12"/>
        <rFont val="Arial Narrow"/>
        <family val="2"/>
      </rPr>
      <t>Fecha de Terminación:</t>
    </r>
    <r>
      <rPr>
        <sz val="12"/>
        <rFont val="Arial Narrow"/>
        <family val="2"/>
      </rPr>
      <t xml:space="preserve"> 2 de agosto de 2022
</t>
    </r>
    <r>
      <rPr>
        <b/>
        <sz val="12"/>
        <rFont val="Arial Narrow"/>
        <family val="2"/>
      </rPr>
      <t xml:space="preserve">Avance: </t>
    </r>
    <r>
      <rPr>
        <sz val="12"/>
        <rFont val="Arial Narrow"/>
        <family val="2"/>
      </rPr>
      <t>El proyecto se encuentra en la Etapa de Estudio y Diseño, con un 35% de avance. 
Entregables aprobados: Plan de Administración; Estudio de Factibilidad, Informe de Recopilación y Análisis de la Información Disponible; Población, Consumo y Demanda de Agua Potable; Diagnóstico y Estado de los Sistemas Existentes de Acueductos; Criterio de Diseño; Catastro de Redes de Acueductos; Estudio Hidrológico. 
Se han instalado en tubería de 4”, 8” y 10” 21,030 ml y 545 unidades domiciliarias. 
En trámite de pago la Cuenta No.2, en refrendo de la Contraloría y la Cuenta No.3, en trámite interno.</t>
    </r>
  </si>
  <si>
    <t>71..19%</t>
  </si>
  <si>
    <t>Refrendada Adenda No.3, de extensión de tiempo por 865 días hasta el 11-Jun-2022 para la Etapa de Construcción y monto por B/.4,750,034.97. La Etapa de Operación y Mantenimiento se extiende hasta el 11 de Junio de 2023.</t>
  </si>
  <si>
    <r>
      <rPr>
        <b/>
        <sz val="12"/>
        <rFont val="Arial Narrow"/>
        <family val="2"/>
      </rPr>
      <t xml:space="preserve">Contratista: </t>
    </r>
    <r>
      <rPr>
        <sz val="12"/>
        <rFont val="Arial Narrow"/>
        <family val="2"/>
      </rPr>
      <t xml:space="preserve">JOCA INGENIERIA Y CONSTRUCCIONES, S.A,
</t>
    </r>
    <r>
      <rPr>
        <b/>
        <sz val="12"/>
        <rFont val="Arial Narrow"/>
        <family val="2"/>
      </rPr>
      <t xml:space="preserve">Contrato: </t>
    </r>
    <r>
      <rPr>
        <sz val="12"/>
        <rFont val="Arial Narrow"/>
        <family val="2"/>
      </rPr>
      <t xml:space="preserve">111-2015
</t>
    </r>
    <r>
      <rPr>
        <b/>
        <sz val="12"/>
        <rFont val="Arial Narrow"/>
        <family val="2"/>
      </rPr>
      <t>Orden de Proceder:</t>
    </r>
    <r>
      <rPr>
        <sz val="12"/>
        <rFont val="Arial Narrow"/>
        <family val="2"/>
      </rPr>
      <t xml:space="preserve"> 15 de Febrero de 2016
</t>
    </r>
    <r>
      <rPr>
        <b/>
        <sz val="12"/>
        <rFont val="Arial Narrow"/>
        <family val="2"/>
      </rPr>
      <t>Fecha de Terminación:</t>
    </r>
    <r>
      <rPr>
        <sz val="12"/>
        <rFont val="Arial Narrow"/>
        <family val="2"/>
      </rPr>
      <t xml:space="preserve"> 11 junio 2023
</t>
    </r>
    <r>
      <rPr>
        <b/>
        <sz val="12"/>
        <rFont val="Arial Narrow"/>
        <family val="2"/>
      </rPr>
      <t xml:space="preserve">Avances: </t>
    </r>
    <r>
      <rPr>
        <sz val="12"/>
        <rFont val="Arial Narrow"/>
        <family val="2"/>
      </rPr>
      <t>Instalación de Tubería de PVC de 8”,10" y 12” (87.43% de avance); y de Tubería de 24” con avance del 59.9%; 
Acometida domiciliaria (avance de 86.27%); Cámara de inspección (con 91.89% de avance); 
Reposición de pavimento 35,393.58 ml (61.27%) y Construcción de la PTAR (82.82% de avance).
Se llevó a cabo reunión de coordinación para los trabajos de obras de infraestructura que ambas instituciones (MOP e IDAAN) desarrollan en el área de intervención de los proyectos (Distrito de Changuinola); quedando establecidos compromisos para ambas instituciones.
En trámite de pago la Cuenta No.46.</t>
    </r>
  </si>
  <si>
    <r>
      <t xml:space="preserve">Contratista; </t>
    </r>
    <r>
      <rPr>
        <sz val="12"/>
        <color rgb="FF000000"/>
        <rFont val="Arial Narrow"/>
        <family val="2"/>
      </rPr>
      <t xml:space="preserve">Rigaservis, S.A
</t>
    </r>
    <r>
      <rPr>
        <b/>
        <sz val="12"/>
        <color rgb="FF000000"/>
        <rFont val="Arial Narrow"/>
        <family val="2"/>
      </rPr>
      <t>Contrato:</t>
    </r>
    <r>
      <rPr>
        <sz val="12"/>
        <color rgb="FF000000"/>
        <rFont val="Arial Narrow"/>
        <family val="2"/>
      </rPr>
      <t xml:space="preserve"> 84-2020
</t>
    </r>
    <r>
      <rPr>
        <b/>
        <sz val="12"/>
        <color rgb="FF000000"/>
        <rFont val="Arial Narrow"/>
        <family val="2"/>
      </rPr>
      <t xml:space="preserve">Orden de Proceder: </t>
    </r>
    <r>
      <rPr>
        <sz val="12"/>
        <color rgb="FF000000"/>
        <rFont val="Arial Narrow"/>
        <family val="2"/>
      </rPr>
      <t xml:space="preserve">6 de enero de 2021
</t>
    </r>
    <r>
      <rPr>
        <b/>
        <sz val="12"/>
        <color rgb="FF000000"/>
        <rFont val="Arial Narrow"/>
        <family val="2"/>
      </rPr>
      <t>Fecha de terminació:</t>
    </r>
    <r>
      <rPr>
        <sz val="12"/>
        <color rgb="FF000000"/>
        <rFont val="Arial Narrow"/>
        <family val="2"/>
      </rPr>
      <t xml:space="preserve"> 27 noviembre 2022        
Avance: En desarrollo la Etapa de Estudios y Diseños: la fecha final de Estudio y Diseño es el 01-Febrero-2022. 
La última prueba de aforo terminó el 14 de Enero 2022; pendiente los resultados fisicoquímicos y bacteriológicos.
Levantamiento del terreno donde irá el nuevo tanque de 500,000 galones. Instalación de tubos de aducción de 10 pulgadas.
En trámite de pago las Cuentas No.1 y No.2.</t>
    </r>
  </si>
  <si>
    <r>
      <rPr>
        <b/>
        <sz val="12"/>
        <color rgb="FF000000"/>
        <rFont val="Arial Narrow"/>
        <family val="2"/>
      </rPr>
      <t>Contratista:</t>
    </r>
    <r>
      <rPr>
        <sz val="12"/>
        <color rgb="FF000000"/>
        <rFont val="Arial Narrow"/>
        <family val="2"/>
      </rPr>
      <t xml:space="preserve"> Asociación Accidental de Aguas
</t>
    </r>
    <r>
      <rPr>
        <b/>
        <sz val="12"/>
        <color rgb="FF000000"/>
        <rFont val="Arial Narrow"/>
        <family val="2"/>
      </rPr>
      <t>Contrato</t>
    </r>
    <r>
      <rPr>
        <sz val="12"/>
        <color rgb="FF000000"/>
        <rFont val="Arial Narrow"/>
        <family val="2"/>
      </rPr>
      <t xml:space="preserve">: 140-2014
</t>
    </r>
    <r>
      <rPr>
        <b/>
        <sz val="12"/>
        <color rgb="FF000000"/>
        <rFont val="Arial Narrow"/>
        <family val="2"/>
      </rPr>
      <t>Orden de proceder:</t>
    </r>
    <r>
      <rPr>
        <sz val="12"/>
        <color rgb="FF000000"/>
        <rFont val="Arial Narrow"/>
        <family val="2"/>
      </rPr>
      <t xml:space="preserve"> 17 de Agosto de 2015. 
</t>
    </r>
    <r>
      <rPr>
        <b/>
        <sz val="12"/>
        <color rgb="FF000000"/>
        <rFont val="Arial Narrow"/>
        <family val="2"/>
      </rPr>
      <t>Fecha de Terminación</t>
    </r>
    <r>
      <rPr>
        <sz val="12"/>
        <color rgb="FF000000"/>
        <rFont val="Arial Narrow"/>
        <family val="2"/>
      </rPr>
      <t xml:space="preserve">: 26 de septiembre de 2020
</t>
    </r>
    <r>
      <rPr>
        <b/>
        <sz val="12"/>
        <color rgb="FF000000"/>
        <rFont val="Arial Narrow"/>
        <family val="2"/>
      </rPr>
      <t>Avance:</t>
    </r>
    <r>
      <rPr>
        <sz val="12"/>
        <color rgb="FF000000"/>
        <rFont val="Arial Narrow"/>
        <family val="2"/>
      </rPr>
      <t xml:space="preserve"> Se firmó el Acta de Aceptación Final. 
Sin embargo, el contratista está llevando a cabo trabajos en los pozos de producción referentes a la garantía del proyecto.
La Cuenta No.11 en trámite de pago (interno). Las Cuentas No.12, 13 y 14 requieren recursos en la partida presupuestaria.</t>
    </r>
  </si>
  <si>
    <r>
      <rPr>
        <b/>
        <sz val="12"/>
        <color rgb="FF000000"/>
        <rFont val="Arial Narrow"/>
        <family val="2"/>
      </rPr>
      <t>Contratista:</t>
    </r>
    <r>
      <rPr>
        <sz val="12"/>
        <color rgb="FF000000"/>
        <rFont val="Arial Narrow"/>
        <family val="2"/>
      </rPr>
      <t xml:space="preserve"> CONSORCIO ASOCSA E INTERASEO
</t>
    </r>
    <r>
      <rPr>
        <b/>
        <sz val="12"/>
        <color rgb="FF000000"/>
        <rFont val="Arial Narrow"/>
        <family val="2"/>
      </rPr>
      <t>Contrato</t>
    </r>
    <r>
      <rPr>
        <sz val="12"/>
        <color rgb="FF000000"/>
        <rFont val="Arial Narrow"/>
        <family val="2"/>
      </rPr>
      <t xml:space="preserve"> No: 130-2017 
</t>
    </r>
    <r>
      <rPr>
        <b/>
        <sz val="12"/>
        <color rgb="FF000000"/>
        <rFont val="Arial Narrow"/>
        <family val="2"/>
      </rPr>
      <t>Orden de Procede</t>
    </r>
    <r>
      <rPr>
        <sz val="12"/>
        <color rgb="FF000000"/>
        <rFont val="Arial Narrow"/>
        <family val="2"/>
      </rPr>
      <t xml:space="preserve">r 8 de febrero 2018.
</t>
    </r>
    <r>
      <rPr>
        <b/>
        <sz val="12"/>
        <color rgb="FF000000"/>
        <rFont val="Arial Narrow"/>
        <family val="2"/>
      </rPr>
      <t>Fecha de Terminación</t>
    </r>
    <r>
      <rPr>
        <sz val="12"/>
        <color rgb="FF000000"/>
        <rFont val="Arial Narrow"/>
        <family val="2"/>
      </rPr>
      <t xml:space="preserve">: 7 de septiembre de 2021
</t>
    </r>
    <r>
      <rPr>
        <b/>
        <sz val="12"/>
        <color rgb="FF000000"/>
        <rFont val="Arial Narrow"/>
        <family val="2"/>
      </rPr>
      <t>Avance</t>
    </r>
    <r>
      <rPr>
        <sz val="12"/>
        <color rgb="FF000000"/>
        <rFont val="Arial Narrow"/>
        <family val="2"/>
      </rPr>
      <t>: La Etapa de Diseños están al 100%.
Etapa de Construcción un 98%. 
Etapa de Operación y Mantenimiento, lleva un 9% de avance. Proyecto inaugurado el 4 de marzo 2022. 
Las Cuentas No.18, No.19 y No.20, en proceso de refrendo en la Contraloría.</t>
    </r>
  </si>
  <si>
    <t xml:space="preserve">Refrendada Adenda No.4 de extensión de tiempo, por 638 días, a la Etapa de Estudio, Diseño y Construcción hasta el 31 de diciembre de 2022.
En trámite Adenda No.5, de incremento económico de costos de equilibrio contractual al contrato.   </t>
  </si>
  <si>
    <r>
      <rPr>
        <b/>
        <sz val="12"/>
        <color rgb="FF000000"/>
        <rFont val="Arial Narrow"/>
        <family val="2"/>
      </rPr>
      <t>Contratista</t>
    </r>
    <r>
      <rPr>
        <sz val="12"/>
        <color rgb="FF000000"/>
        <rFont val="Arial Narrow"/>
        <family val="2"/>
      </rPr>
      <t xml:space="preserve">: Acciona Sabanitas II
</t>
    </r>
    <r>
      <rPr>
        <b/>
        <sz val="12"/>
        <color rgb="FF000000"/>
        <rFont val="Arial Narrow"/>
        <family val="2"/>
      </rPr>
      <t xml:space="preserve">Contrato: </t>
    </r>
    <r>
      <rPr>
        <sz val="12"/>
        <color rgb="FF000000"/>
        <rFont val="Arial Narrow"/>
        <family val="2"/>
      </rPr>
      <t xml:space="preserve">08-2017
</t>
    </r>
    <r>
      <rPr>
        <b/>
        <sz val="12"/>
        <color rgb="FF000000"/>
        <rFont val="Arial Narrow"/>
        <family val="2"/>
      </rPr>
      <t xml:space="preserve">Orden de Proceder: </t>
    </r>
    <r>
      <rPr>
        <sz val="12"/>
        <color rgb="FF000000"/>
        <rFont val="Arial Narrow"/>
        <family val="2"/>
      </rPr>
      <t xml:space="preserve">25 de Abril de 2017
</t>
    </r>
    <r>
      <rPr>
        <b/>
        <sz val="12"/>
        <color rgb="FF000000"/>
        <rFont val="Arial Narrow"/>
        <family val="2"/>
      </rPr>
      <t>Fecha de Terminación:</t>
    </r>
    <r>
      <rPr>
        <sz val="12"/>
        <color rgb="FF000000"/>
        <rFont val="Arial Narrow"/>
        <family val="2"/>
      </rPr>
      <t xml:space="preserve"> 31 diciembre 2022
</t>
    </r>
    <r>
      <rPr>
        <b/>
        <sz val="12"/>
        <color rgb="FF000000"/>
        <rFont val="Arial Narrow"/>
        <family val="2"/>
      </rPr>
      <t xml:space="preserve">Avance: </t>
    </r>
    <r>
      <rPr>
        <sz val="12"/>
        <color rgb="FF000000"/>
        <rFont val="Arial Narrow"/>
        <family val="2"/>
      </rPr>
      <t xml:space="preserve">Pendiente finalizar Etapa de Estudio y Diseño.
Etapa de Construcción: Toma de agua cruda obra civil (98%); línea de conducción de 24" (99%); Línea de aducción de 48" (96%); Línea de Conducción de 48" (94.9%); Construcción de la PTAP (95%); Tanque de almacenamiento de Villa Catalina (79%). Costos asociados al IDAAN (trabajos de mejoras a la PTAP de Sabanitas I, afectaciones y reubicaciones de servicios públicos) (avance de 99%). 
Pendiente Legalización de los terrenos para la Estación de Re-bombeo, Tanque de Almacenamiento de Santa Rita.
En trámite de pago Cuentas No.33, en atención a subsanaciones de la CGR. Asimismo, las Cuentas de la No.60 a la No.64, atendiendo subsanación solicitada por la Contraloría. Las Cuentas No.65, No.67 y No.69, sin recursos en la partida presupuestaria.     </t>
    </r>
  </si>
  <si>
    <t>Refrendada Adenda No.4 de extensión de tiempo por 486 días adicionales hasta el 31-Mayo-2022.</t>
  </si>
  <si>
    <r>
      <rPr>
        <b/>
        <sz val="12"/>
        <color rgb="FF000000"/>
        <rFont val="Arial Narrow"/>
        <family val="2"/>
      </rPr>
      <t>Contratista</t>
    </r>
    <r>
      <rPr>
        <sz val="12"/>
        <color rgb="FF000000"/>
        <rFont val="Arial Narrow"/>
        <family val="2"/>
      </rPr>
      <t xml:space="preserve">: Viguecons Estevez
</t>
    </r>
    <r>
      <rPr>
        <b/>
        <sz val="12"/>
        <color rgb="FF000000"/>
        <rFont val="Arial Narrow"/>
        <family val="2"/>
      </rPr>
      <t>Contrato N</t>
    </r>
    <r>
      <rPr>
        <sz val="12"/>
        <color rgb="FF000000"/>
        <rFont val="Arial Narrow"/>
        <family val="2"/>
      </rPr>
      <t xml:space="preserve">o.: COC-BID-(FID-128)No.02
</t>
    </r>
    <r>
      <rPr>
        <b/>
        <sz val="12"/>
        <color rgb="FF000000"/>
        <rFont val="Arial Narrow"/>
        <family val="2"/>
      </rPr>
      <t>Orden de Procede</t>
    </r>
    <r>
      <rPr>
        <sz val="12"/>
        <color rgb="FF000000"/>
        <rFont val="Arial Narrow"/>
        <family val="2"/>
      </rPr>
      <t xml:space="preserve">r 14 de Diciembre 2015. 
</t>
    </r>
    <r>
      <rPr>
        <b/>
        <sz val="12"/>
        <color rgb="FF000000"/>
        <rFont val="Arial Narrow"/>
        <family val="2"/>
      </rPr>
      <t>Fecha de Terminación</t>
    </r>
    <r>
      <rPr>
        <sz val="12"/>
        <color rgb="FF000000"/>
        <rFont val="Arial Narrow"/>
        <family val="2"/>
      </rPr>
      <t xml:space="preserve">: 31 de mayo de 2022
</t>
    </r>
    <r>
      <rPr>
        <b/>
        <sz val="12"/>
        <color rgb="FF000000"/>
        <rFont val="Arial Narrow"/>
        <family val="2"/>
      </rPr>
      <t>Avance</t>
    </r>
    <r>
      <rPr>
        <sz val="12"/>
        <color rgb="FF000000"/>
        <rFont val="Arial Narrow"/>
        <family val="2"/>
      </rPr>
      <t>: Proyecto de Jacú (95% de avance); actividades principales: sometimiento de planos de caseta de cobro a EyD. 
Proyecto de Divalá (avance del 50%); inicio de construcción del Dique, con desvío de cauce del río y reparaciones menores en la Planta Paquete CONADES.  
Proyecto de San Francisco (65%). Principales actividades: instalación de las interconexiones pendientes, diseño de Toma en Río Cueta, Avances en el EIA con MIAMBIENTE.  
Se revisó a la baja el % de avance físico del proyecto, por parte del personal a cargo del proyecto.</t>
    </r>
  </si>
  <si>
    <t xml:space="preserve">Refrendada Adenda No.4 de extensión de tiempo hasta el 31 de marzo de 2022. </t>
  </si>
  <si>
    <r>
      <rPr>
        <b/>
        <sz val="12"/>
        <color rgb="FF000000"/>
        <rFont val="Arial Narrow"/>
        <family val="2"/>
      </rPr>
      <t>Contratista</t>
    </r>
    <r>
      <rPr>
        <sz val="12"/>
        <color rgb="FF000000"/>
        <rFont val="Arial Narrow"/>
        <family val="2"/>
      </rPr>
      <t xml:space="preserve">: Viguecons Estevez S.L.
</t>
    </r>
    <r>
      <rPr>
        <b/>
        <sz val="12"/>
        <color rgb="FF000000"/>
        <rFont val="Arial Narrow"/>
        <family val="2"/>
      </rPr>
      <t>Contrato:</t>
    </r>
    <r>
      <rPr>
        <sz val="12"/>
        <color rgb="FF000000"/>
        <rFont val="Arial Narrow"/>
        <family val="2"/>
      </rPr>
      <t xml:space="preserve"> COC-BID 2018 (Fid-128) No.67
</t>
    </r>
    <r>
      <rPr>
        <b/>
        <sz val="12"/>
        <color rgb="FF000000"/>
        <rFont val="Arial Narrow"/>
        <family val="2"/>
      </rPr>
      <t>Orden de Proceder</t>
    </r>
    <r>
      <rPr>
        <sz val="12"/>
        <color rgb="FF000000"/>
        <rFont val="Arial Narrow"/>
        <family val="2"/>
      </rPr>
      <t xml:space="preserve">: 10 de octubre de 2018
</t>
    </r>
    <r>
      <rPr>
        <b/>
        <sz val="12"/>
        <color rgb="FF000000"/>
        <rFont val="Arial Narrow"/>
        <family val="2"/>
      </rPr>
      <t>Fecha de Terminación</t>
    </r>
    <r>
      <rPr>
        <sz val="12"/>
        <color rgb="FF000000"/>
        <rFont val="Arial Narrow"/>
        <family val="2"/>
      </rPr>
      <t xml:space="preserve">: 1 de febrero de 2021
</t>
    </r>
    <r>
      <rPr>
        <b/>
        <sz val="12"/>
        <color rgb="FF000000"/>
        <rFont val="Arial Narrow"/>
        <family val="2"/>
      </rPr>
      <t>Avance</t>
    </r>
    <r>
      <rPr>
        <sz val="12"/>
        <color rgb="FF000000"/>
        <rFont val="Arial Narrow"/>
        <family val="2"/>
      </rPr>
      <t>s: Se continúan realizando pruebas de presión a la Línea de Conducción PTAP Algarrobos - Tanques Cerro San Cristóbal. Interconexión del tanque de 1.5MG a la tubería de 24" existente. Instalación de componentes del sistema de monitoreo. Instalación de tuberías de 30" Llenado del tanque de 1.5MDG.
Instalación de tuberías de 20" Línea de conducción hacia Tanques en Cerro San Cristóbal.
La Cuenta No.19 y La Cuenta No.20, en trámite de pago</t>
    </r>
  </si>
  <si>
    <t xml:space="preserve">Refrendada Adenda N°4, de Tiempo por 245 días adicionales y Costos adicionales por B/.382,391.84. 
En confección Adenda No.5, de tiempo (90 días adicionales). </t>
  </si>
  <si>
    <r>
      <rPr>
        <b/>
        <sz val="12"/>
        <color rgb="FF000000"/>
        <rFont val="Arial Narrow"/>
        <family val="2"/>
      </rPr>
      <t xml:space="preserve">Contrato: </t>
    </r>
    <r>
      <rPr>
        <sz val="12"/>
        <color rgb="FF000000"/>
        <rFont val="Arial Narrow"/>
        <family val="2"/>
      </rPr>
      <t xml:space="preserve">COC-BID-2018 (FID-128) No.68
</t>
    </r>
    <r>
      <rPr>
        <b/>
        <sz val="12"/>
        <color rgb="FF000000"/>
        <rFont val="Arial Narrow"/>
        <family val="2"/>
      </rPr>
      <t>Contratista:</t>
    </r>
    <r>
      <rPr>
        <sz val="12"/>
        <color rgb="FF000000"/>
        <rFont val="Arial Narrow"/>
        <family val="2"/>
      </rPr>
      <t xml:space="preserve"> BTD Proyectos 12, S.A
</t>
    </r>
    <r>
      <rPr>
        <b/>
        <sz val="12"/>
        <color rgb="FF000000"/>
        <rFont val="Arial Narrow"/>
        <family val="2"/>
      </rPr>
      <t>Orden de Proceder</t>
    </r>
    <r>
      <rPr>
        <sz val="12"/>
        <color rgb="FF000000"/>
        <rFont val="Arial Narrow"/>
        <family val="2"/>
      </rPr>
      <t xml:space="preserve">: 15 de enero de 2019
</t>
    </r>
    <r>
      <rPr>
        <b/>
        <sz val="12"/>
        <color rgb="FF000000"/>
        <rFont val="Arial Narrow"/>
        <family val="2"/>
      </rPr>
      <t>Fecha de Terminación</t>
    </r>
    <r>
      <rPr>
        <sz val="12"/>
        <color rgb="FF000000"/>
        <rFont val="Arial Narrow"/>
        <family val="2"/>
      </rPr>
      <t xml:space="preserve">:  31 diciembre 2021
</t>
    </r>
    <r>
      <rPr>
        <b/>
        <sz val="12"/>
        <color rgb="FF000000"/>
        <rFont val="Arial Narrow"/>
        <family val="2"/>
      </rPr>
      <t>Avances</t>
    </r>
    <r>
      <rPr>
        <sz val="12"/>
        <color rgb="FF000000"/>
        <rFont val="Arial Narrow"/>
        <family val="2"/>
      </rPr>
      <t>: Instalación de SCADA, automatización de elementos (válvulas). Capacitación personal del IDAAN.
Instalación de sistema eléctrico, pendiente el aumento de carga por la empresa Naturgy. 
Retoques y resanes de pintura. Limpieza General.
Las Cuentas de la No.22 y No.23, en trámite en la Contraloría. Las Cuentas No.28 y No.29, en trámite IDAAN.</t>
    </r>
  </si>
  <si>
    <t>Refrendada Adenda No.1, de extensión de tiempo por 60 días calendarios.</t>
  </si>
  <si>
    <t>Refrendada Adenda No.1, de disminución de monto por B/.31,542.10.</t>
  </si>
  <si>
    <r>
      <rPr>
        <b/>
        <sz val="12"/>
        <color rgb="FF000000"/>
        <rFont val="Arial Narrow"/>
        <family val="2"/>
      </rPr>
      <t xml:space="preserve">Orden de proceder: </t>
    </r>
    <r>
      <rPr>
        <sz val="12"/>
        <color rgb="FF000000"/>
        <rFont val="Arial Narrow"/>
        <family val="2"/>
      </rPr>
      <t xml:space="preserve">25 noveimbre 2021
</t>
    </r>
    <r>
      <rPr>
        <b/>
        <sz val="12"/>
        <color rgb="FF000000"/>
        <rFont val="Arial Narrow"/>
        <family val="2"/>
      </rPr>
      <t>Contrato:</t>
    </r>
    <r>
      <rPr>
        <sz val="12"/>
        <color rgb="FF000000"/>
        <rFont val="Arial Narrow"/>
        <family val="2"/>
      </rPr>
      <t xml:space="preserve"> COC CAF (FID128) 2021-05
</t>
    </r>
    <r>
      <rPr>
        <b/>
        <sz val="12"/>
        <color rgb="FF000000"/>
        <rFont val="Arial Narrow"/>
        <family val="2"/>
      </rPr>
      <t>Avance:</t>
    </r>
    <r>
      <rPr>
        <sz val="12"/>
        <color rgb="FF000000"/>
        <rFont val="Arial Narrow"/>
        <family val="2"/>
      </rPr>
      <t xml:space="preserve"> Se avanza en los diseños preliminares.
Se realizó el pago de la Cuenta de Anticipo, correspondiente al 10% del monto del contrato.</t>
    </r>
  </si>
  <si>
    <t>Refrendada Adenda No.2, se modifica el alcance del proyecto, con una disminución del monto original del contrato, por la suma de B/.27,740,211.05 y una extensión de tiempo por 1,185 días para la Etapa de Construcción.</t>
  </si>
  <si>
    <r>
      <rPr>
        <b/>
        <sz val="12"/>
        <color rgb="FF000000"/>
        <rFont val="Arial Narrow"/>
        <family val="2"/>
      </rPr>
      <t>Contratista</t>
    </r>
    <r>
      <rPr>
        <sz val="12"/>
        <color rgb="FF000000"/>
        <rFont val="Arial Narrow"/>
        <family val="2"/>
      </rPr>
      <t xml:space="preserve">:Consorcio Agua de David
</t>
    </r>
    <r>
      <rPr>
        <b/>
        <sz val="12"/>
        <color rgb="FF000000"/>
        <rFont val="Arial Narrow"/>
        <family val="2"/>
      </rPr>
      <t>Contrato:</t>
    </r>
    <r>
      <rPr>
        <sz val="12"/>
        <color rgb="FF000000"/>
        <rFont val="Arial Narrow"/>
        <family val="2"/>
      </rPr>
      <t xml:space="preserve"> 113-2016
</t>
    </r>
    <r>
      <rPr>
        <b/>
        <sz val="12"/>
        <color rgb="FF000000"/>
        <rFont val="Arial Narrow"/>
        <family val="2"/>
      </rPr>
      <t>Orden de Proceder:</t>
    </r>
    <r>
      <rPr>
        <sz val="12"/>
        <color rgb="FF000000"/>
        <rFont val="Arial Narrow"/>
        <family val="2"/>
      </rPr>
      <t xml:space="preserve"> 17 de Abril de 2017
</t>
    </r>
    <r>
      <rPr>
        <b/>
        <sz val="12"/>
        <color rgb="FF000000"/>
        <rFont val="Arial Narrow"/>
        <family val="2"/>
      </rPr>
      <t>Fecha de Terminación:</t>
    </r>
    <r>
      <rPr>
        <sz val="12"/>
        <color rgb="FF000000"/>
        <rFont val="Arial Narrow"/>
        <family val="2"/>
      </rPr>
      <t xml:space="preserve"> 28 de julio 2023
</t>
    </r>
    <r>
      <rPr>
        <b/>
        <sz val="12"/>
        <color rgb="FF000000"/>
        <rFont val="Arial Narrow"/>
        <family val="2"/>
      </rPr>
      <t xml:space="preserve">Avance: </t>
    </r>
    <r>
      <rPr>
        <sz val="12"/>
        <color rgb="FF000000"/>
        <rFont val="Arial Narrow"/>
        <family val="2"/>
      </rPr>
      <t>La Etapa de Estudio y Diseño tiene un 95.6% de avance.
Etapa de Construcción lleva un 36.7%, comprende trabajos en cuencas y/o redes secundarias este (85%); colectoras y zanja madre este (43%); edifico sede IDAAN (18%) y PTAR (13%). 
Debido a la falta de presupuesto, no se ha podido pagar las cuentas presentadas por el contratista. 
Las Cuentas No.16, No.17 y de la No.19 a la No.22, en trámite IDAAN.</t>
    </r>
  </si>
  <si>
    <r>
      <rPr>
        <b/>
        <sz val="12"/>
        <color rgb="FF000000"/>
        <rFont val="Arial Narrow"/>
        <family val="2"/>
      </rPr>
      <t xml:space="preserve">Contrato: 114-2016
</t>
    </r>
    <r>
      <rPr>
        <sz val="12"/>
        <color rgb="FF000000"/>
        <rFont val="Arial Narrow"/>
        <family val="2"/>
      </rPr>
      <t>Etapa de Estudios y Diseños tiene un 97% de avance. 
Etapa de Construcción lleva un 20% de avance; comprende trabajos en cuencas y/o redes secundarias oeste (50%); colectoras y zanja madre oeste (11%); EBARs Oeste (21%).  
Existe falta de presupuesto para pagar las cuentas presentadas por el contratista.
Las Cuentas No.16, No.17 y No.19, en trámite IDAAN</t>
    </r>
  </si>
  <si>
    <t>Refrendada Adenda No.2, se modifica el alcance del proyecto, con una disminución del monto original del contrato, por la suma de B/.21,086,871.68 y una extensión de tiempo por 1,185 días para la Etapa de Construcción.</t>
  </si>
  <si>
    <r>
      <rPr>
        <b/>
        <sz val="12"/>
        <color theme="1"/>
        <rFont val="Arial Narrow"/>
        <family val="2"/>
      </rPr>
      <t>Contrato: 46-2021</t>
    </r>
    <r>
      <rPr>
        <sz val="12"/>
        <color theme="1"/>
        <rFont val="Arial Narrow"/>
        <family val="2"/>
      </rPr>
      <t xml:space="preserve">
</t>
    </r>
    <r>
      <rPr>
        <b/>
        <sz val="12"/>
        <color theme="1"/>
        <rFont val="Arial Narrow"/>
        <family val="2"/>
      </rPr>
      <t>Monto:</t>
    </r>
    <r>
      <rPr>
        <sz val="12"/>
        <color theme="1"/>
        <rFont val="Arial Narrow"/>
        <family val="2"/>
      </rPr>
      <t xml:space="preserve"> B/. 5,270,604.60
</t>
    </r>
    <r>
      <rPr>
        <b/>
        <sz val="12"/>
        <color theme="1"/>
        <rFont val="Arial Narrow"/>
        <family val="2"/>
      </rPr>
      <t xml:space="preserve">Orden de Proceder: </t>
    </r>
    <r>
      <rPr>
        <sz val="12"/>
        <color theme="1"/>
        <rFont val="Arial Narrow"/>
        <family val="2"/>
      </rPr>
      <t xml:space="preserve">25 de noviembre de 2021
</t>
    </r>
    <r>
      <rPr>
        <b/>
        <sz val="12"/>
        <color theme="1"/>
        <rFont val="Arial Narrow"/>
        <family val="2"/>
      </rPr>
      <t>Fecha de Terminación:</t>
    </r>
    <r>
      <rPr>
        <sz val="12"/>
        <color theme="1"/>
        <rFont val="Arial Narrow"/>
        <family val="2"/>
      </rPr>
      <t xml:space="preserve"> 25 de noviembre de 2022
</t>
    </r>
    <r>
      <rPr>
        <b/>
        <sz val="12"/>
        <color theme="1"/>
        <rFont val="Arial Narrow"/>
        <family val="2"/>
      </rPr>
      <t>Estatus:</t>
    </r>
    <r>
      <rPr>
        <sz val="12"/>
        <color theme="1"/>
        <rFont val="Arial Narrow"/>
        <family val="2"/>
      </rPr>
      <t xml:space="preserve"> En Etapa de Estudios y Diseño. 
En elaboración de Estudio de Impacto Ambiental; inicialmente, no se tenía contemplado su requerimiento, de acuerdo a Resolución de Gabinete No.85-2021, sobre Estado de Emergencia. 
El Contratista indica un tiempo adicional de 60 días calendario, por la realización del Estudio de Impacto Ambiental. </t>
    </r>
  </si>
  <si>
    <t>Refrendada Adenda No.4 de tiempo para las Etapas de Construcción y O/M por 913 días hasta el 31 de marzo de 2022. 
Se tramitará Adenda No.5 por extensión de la Etapa de operación y Mantenimiento (365 dias calendarios)</t>
  </si>
  <si>
    <r>
      <rPr>
        <b/>
        <sz val="12"/>
        <rFont val="Arial Narrow"/>
        <family val="2"/>
      </rPr>
      <t>Contratista</t>
    </r>
    <r>
      <rPr>
        <sz val="12"/>
        <rFont val="Arial Narrow"/>
        <family val="2"/>
      </rPr>
      <t xml:space="preserve">: CONSORTIUM PROCHEM 
</t>
    </r>
    <r>
      <rPr>
        <b/>
        <sz val="12"/>
        <rFont val="Arial Narrow"/>
        <family val="2"/>
      </rPr>
      <t>Contrato No</t>
    </r>
    <r>
      <rPr>
        <sz val="12"/>
        <rFont val="Arial Narrow"/>
        <family val="2"/>
      </rPr>
      <t xml:space="preserve">: 03-2016 
</t>
    </r>
    <r>
      <rPr>
        <b/>
        <sz val="12"/>
        <rFont val="Arial Narrow"/>
        <family val="2"/>
      </rPr>
      <t>Monto:</t>
    </r>
    <r>
      <rPr>
        <sz val="12"/>
        <rFont val="Arial Narrow"/>
        <family val="2"/>
      </rPr>
      <t xml:space="preserve"> B/.3,780,910
</t>
    </r>
    <r>
      <rPr>
        <b/>
        <sz val="12"/>
        <rFont val="Arial Narrow"/>
        <family val="2"/>
      </rPr>
      <t>Orden de proceder:</t>
    </r>
    <r>
      <rPr>
        <sz val="12"/>
        <rFont val="Arial Narrow"/>
        <family val="2"/>
      </rPr>
      <t xml:space="preserve"> 3 de Abril de 2017.
</t>
    </r>
    <r>
      <rPr>
        <b/>
        <sz val="12"/>
        <rFont val="Arial Narrow"/>
        <family val="2"/>
      </rPr>
      <t>Fecha de Terminación:</t>
    </r>
    <r>
      <rPr>
        <sz val="12"/>
        <rFont val="Arial Narrow"/>
        <family val="2"/>
      </rPr>
      <t xml:space="preserve"> 31 marzo 2022
</t>
    </r>
    <r>
      <rPr>
        <b/>
        <sz val="12"/>
        <rFont val="Arial Narrow"/>
        <family val="2"/>
      </rPr>
      <t xml:space="preserve">Avances: </t>
    </r>
    <r>
      <rPr>
        <sz val="12"/>
        <rFont val="Arial Narrow"/>
        <family val="2"/>
      </rPr>
      <t xml:space="preserve">Proyecto en el segundo año de la Etapa de Operación y Mantenimiento hasta el 30 de noviembre de 2021. 
Se está coordinando la colocación de los medidores domiciliarios.
Pagos pendientes: la Cuenta No.1, en subsanación. La Cuenta No.8 en Tesorería y la Cuenta No.10, en trámite de refrendo.    </t>
    </r>
  </si>
  <si>
    <r>
      <rPr>
        <b/>
        <sz val="12"/>
        <color rgb="FF000000"/>
        <rFont val="Arial Narrow"/>
        <family val="2"/>
      </rPr>
      <t>Contratista:</t>
    </r>
    <r>
      <rPr>
        <sz val="12"/>
        <color rgb="FF000000"/>
        <rFont val="Arial Narrow"/>
        <family val="2"/>
      </rPr>
      <t xml:space="preserve"> Consorcio PTAP Darién 2016
</t>
    </r>
    <r>
      <rPr>
        <b/>
        <sz val="12"/>
        <color rgb="FF000000"/>
        <rFont val="Arial Narrow"/>
        <family val="2"/>
      </rPr>
      <t>Contrato</t>
    </r>
    <r>
      <rPr>
        <sz val="12"/>
        <color rgb="FF000000"/>
        <rFont val="Arial Narrow"/>
        <family val="2"/>
      </rPr>
      <t xml:space="preserve"> No. 117-2016.
</t>
    </r>
    <r>
      <rPr>
        <b/>
        <sz val="12"/>
        <color rgb="FF000000"/>
        <rFont val="Arial Narrow"/>
        <family val="2"/>
      </rPr>
      <t>Orden de Proceder:</t>
    </r>
    <r>
      <rPr>
        <sz val="12"/>
        <color rgb="FF000000"/>
        <rFont val="Arial Narrow"/>
        <family val="2"/>
      </rPr>
      <t xml:space="preserve"> 12 de Diciembre 2016
</t>
    </r>
    <r>
      <rPr>
        <b/>
        <sz val="12"/>
        <color rgb="FF000000"/>
        <rFont val="Arial Narrow"/>
        <family val="2"/>
      </rPr>
      <t>Fecha de Terminación:</t>
    </r>
    <r>
      <rPr>
        <sz val="12"/>
        <color rgb="FF000000"/>
        <rFont val="Arial Narrow"/>
        <family val="2"/>
      </rPr>
      <t xml:space="preserve"> 15 marzo 2021
</t>
    </r>
    <r>
      <rPr>
        <b/>
        <sz val="12"/>
        <color rgb="FF000000"/>
        <rFont val="Arial Narrow"/>
        <family val="2"/>
      </rPr>
      <t xml:space="preserve">Avances: </t>
    </r>
    <r>
      <rPr>
        <sz val="12"/>
        <color rgb="FF000000"/>
        <rFont val="Arial Narrow"/>
        <family val="2"/>
      </rPr>
      <t>La Etapa de Estudio y Diseño tiene un 100% de avance. 
La Etapa de Construcción tiene 100% de avance;
La Etapa de Operación y Mantenimiento se inició el 16-Marzo-2021 hasta el 15-Marzo-2023. 
Se han firmado los protocolos de compra por parte de los dueños de los terrenos. 
En trámite de pago las Cuentas de la  No.30 a la No.33 (requiere recursos en la partida presupuestaria para pagos de cuentas pendientes).</t>
    </r>
  </si>
  <si>
    <r>
      <rPr>
        <b/>
        <sz val="12"/>
        <color rgb="FF000000"/>
        <rFont val="Arial Narrow"/>
        <family val="2"/>
      </rPr>
      <t>Contratista:</t>
    </r>
    <r>
      <rPr>
        <sz val="12"/>
        <color rgb="FF000000"/>
        <rFont val="Arial Narrow"/>
        <family val="2"/>
      </rPr>
      <t xml:space="preserve">  Consorcio Aqua 2
</t>
    </r>
    <r>
      <rPr>
        <b/>
        <sz val="12"/>
        <color rgb="FF000000"/>
        <rFont val="Arial Narrow"/>
        <family val="2"/>
      </rPr>
      <t xml:space="preserve">Contrato: </t>
    </r>
    <r>
      <rPr>
        <sz val="12"/>
        <color rgb="FF000000"/>
        <rFont val="Arial Narrow"/>
        <family val="2"/>
      </rPr>
      <t xml:space="preserve">17-2018
</t>
    </r>
    <r>
      <rPr>
        <b/>
        <sz val="12"/>
        <color rgb="FF000000"/>
        <rFont val="Arial Narrow"/>
        <family val="2"/>
      </rPr>
      <t>Orden de Proceder:</t>
    </r>
    <r>
      <rPr>
        <sz val="12"/>
        <color rgb="FF000000"/>
        <rFont val="Arial Narrow"/>
        <family val="2"/>
      </rPr>
      <t xml:space="preserve"> 3 de abril de 2018
</t>
    </r>
    <r>
      <rPr>
        <b/>
        <sz val="12"/>
        <color rgb="FF000000"/>
        <rFont val="Arial Narrow"/>
        <family val="2"/>
      </rPr>
      <t>Fecha de Terminación</t>
    </r>
    <r>
      <rPr>
        <sz val="12"/>
        <color rgb="FF000000"/>
        <rFont val="Arial Narrow"/>
        <family val="2"/>
      </rPr>
      <t xml:space="preserve">: 3 de agosto de 2020
</t>
    </r>
    <r>
      <rPr>
        <b/>
        <sz val="12"/>
        <color rgb="FF000000"/>
        <rFont val="Arial Narrow"/>
        <family val="2"/>
      </rPr>
      <t xml:space="preserve">Avances: </t>
    </r>
    <r>
      <rPr>
        <sz val="12"/>
        <color rgb="FF000000"/>
        <rFont val="Arial Narrow"/>
        <family val="2"/>
      </rPr>
      <t>Inspección privada para los Proyectos de Panamá Este y Darién: Rehabilitación de los Sistemas de Agua Potable del Real; Estudio, Diseño y Construcción de Sistemas de Agua Potable y Alcantarillado de Isla Contadora; y Mejoras y Ampliación de la PTAP de Villa Darién. 
Cuentas: Las Cuentas No.27 y 28, requieren recursos en la partida presupuestaria. 
La Cuenta No.26, en trámite de subsanación.</t>
    </r>
  </si>
  <si>
    <r>
      <rPr>
        <b/>
        <sz val="12"/>
        <color rgb="FF000000"/>
        <rFont val="Arial Narrow"/>
        <family val="2"/>
      </rPr>
      <t>Contratista</t>
    </r>
    <r>
      <rPr>
        <sz val="12"/>
        <color rgb="FF000000"/>
        <rFont val="Arial Narrow"/>
        <family val="2"/>
      </rPr>
      <t xml:space="preserve">:Empresa Vigueconz Estevez
</t>
    </r>
    <r>
      <rPr>
        <b/>
        <sz val="12"/>
        <color rgb="FF000000"/>
        <rFont val="Arial Narrow"/>
        <family val="2"/>
      </rPr>
      <t xml:space="preserve">Contrato: </t>
    </r>
    <r>
      <rPr>
        <sz val="12"/>
        <color rgb="FF000000"/>
        <rFont val="Arial Narrow"/>
        <family val="2"/>
      </rPr>
      <t xml:space="preserve">COC-BID 2018 (Fid-128) No.61
</t>
    </r>
    <r>
      <rPr>
        <b/>
        <sz val="12"/>
        <color rgb="FF000000"/>
        <rFont val="Arial Narrow"/>
        <family val="2"/>
      </rPr>
      <t>Orden de Proceder</t>
    </r>
    <r>
      <rPr>
        <sz val="12"/>
        <color rgb="FF000000"/>
        <rFont val="Arial Narrow"/>
        <family val="2"/>
      </rPr>
      <t xml:space="preserve">: 2 de agosto de 2018
</t>
    </r>
    <r>
      <rPr>
        <b/>
        <sz val="12"/>
        <color rgb="FF000000"/>
        <rFont val="Arial Narrow"/>
        <family val="2"/>
      </rPr>
      <t>Fecha de Terminación</t>
    </r>
    <r>
      <rPr>
        <sz val="12"/>
        <color rgb="FF000000"/>
        <rFont val="Arial Narrow"/>
        <family val="2"/>
      </rPr>
      <t xml:space="preserve">: 31 de marzo de 2021
</t>
    </r>
    <r>
      <rPr>
        <b/>
        <sz val="12"/>
        <color rgb="FF000000"/>
        <rFont val="Arial Narrow"/>
        <family val="2"/>
      </rPr>
      <t>Avances</t>
    </r>
    <r>
      <rPr>
        <sz val="12"/>
        <color rgb="FF000000"/>
        <rFont val="Arial Narrow"/>
        <family val="2"/>
      </rPr>
      <t>: Se firmó Acta de Aceptación Final.
La Cuenta No.9 fue pagada</t>
    </r>
  </si>
  <si>
    <t xml:space="preserve">Refrendada  Adenda No.3 de incremento económico por B/.539,013.97 y extensión de tiempo por 731 días.
En trámite la Adenda No.4 para extender la Etapa de Operación y Mantenimiento por un periodo de dos (2) años adicionales a partir del 1 de julio de 2021 hasta el 30-Jun-2023 y costos adicionales por B/.765,142.34. </t>
  </si>
  <si>
    <r>
      <rPr>
        <b/>
        <sz val="12"/>
        <rFont val="Arial Narrow"/>
        <family val="2"/>
      </rPr>
      <t>Contratista</t>
    </r>
    <r>
      <rPr>
        <sz val="12"/>
        <rFont val="Arial Narrow"/>
        <family val="2"/>
      </rPr>
      <t xml:space="preserve">: Consorcio Parita EXTRACO-JOCA
</t>
    </r>
    <r>
      <rPr>
        <b/>
        <sz val="12"/>
        <rFont val="Arial Narrow"/>
        <family val="2"/>
      </rPr>
      <t>Contrato: No.</t>
    </r>
    <r>
      <rPr>
        <sz val="12"/>
        <rFont val="Arial Narrow"/>
        <family val="2"/>
      </rPr>
      <t xml:space="preserve">16-2014. 
</t>
    </r>
    <r>
      <rPr>
        <b/>
        <sz val="12"/>
        <rFont val="Arial Narrow"/>
        <family val="2"/>
      </rPr>
      <t>Orden de Proceder:</t>
    </r>
    <r>
      <rPr>
        <sz val="12"/>
        <rFont val="Arial Narrow"/>
        <family val="2"/>
      </rPr>
      <t xml:space="preserve"> 9 marzo de 2015
</t>
    </r>
    <r>
      <rPr>
        <b/>
        <sz val="12"/>
        <rFont val="Arial Narrow"/>
        <family val="2"/>
      </rPr>
      <t>Fecha de Terminación</t>
    </r>
    <r>
      <rPr>
        <sz val="12"/>
        <rFont val="Arial Narrow"/>
        <family val="2"/>
      </rPr>
      <t xml:space="preserve">: 26 febrero 2017.
</t>
    </r>
    <r>
      <rPr>
        <b/>
        <sz val="12"/>
        <rFont val="Arial Narrow"/>
        <family val="2"/>
      </rPr>
      <t xml:space="preserve">Status: </t>
    </r>
    <r>
      <rPr>
        <sz val="12"/>
        <rFont val="Arial Narrow"/>
        <family val="2"/>
      </rPr>
      <t>Actualmente, en Etapa de Operación y Mantenimiento. 
Las Cuentas No.30, No.32 y Retención, en Inspección de Obras. Las Cuentas No.31 y No.16B, en Tesorería para pago.</t>
    </r>
  </si>
  <si>
    <r>
      <rPr>
        <b/>
        <sz val="12"/>
        <color rgb="FF000000"/>
        <rFont val="Arial Narrow"/>
        <family val="2"/>
      </rPr>
      <t>Contratista:</t>
    </r>
    <r>
      <rPr>
        <sz val="12"/>
        <color rgb="FF000000"/>
        <rFont val="Arial Narrow"/>
        <family val="2"/>
      </rPr>
      <t xml:space="preserve"> Consorcio AB Chilibre
</t>
    </r>
    <r>
      <rPr>
        <b/>
        <sz val="12"/>
        <color rgb="FF000000"/>
        <rFont val="Arial Narrow"/>
        <family val="2"/>
      </rPr>
      <t xml:space="preserve">Contrato: </t>
    </r>
    <r>
      <rPr>
        <sz val="12"/>
        <color rgb="FF000000"/>
        <rFont val="Arial Narrow"/>
        <family val="2"/>
      </rPr>
      <t xml:space="preserve">No. 10-2017
</t>
    </r>
    <r>
      <rPr>
        <b/>
        <sz val="12"/>
        <color rgb="FF000000"/>
        <rFont val="Arial Narrow"/>
        <family val="2"/>
      </rPr>
      <t>Orden de proceder:</t>
    </r>
    <r>
      <rPr>
        <sz val="12"/>
        <color rgb="FF000000"/>
        <rFont val="Arial Narrow"/>
        <family val="2"/>
      </rPr>
      <t xml:space="preserve"> 4 de septiembre de 2017 
</t>
    </r>
    <r>
      <rPr>
        <b/>
        <sz val="12"/>
        <color rgb="FF000000"/>
        <rFont val="Arial Narrow"/>
        <family val="2"/>
      </rPr>
      <t>Fecha de terminación</t>
    </r>
    <r>
      <rPr>
        <sz val="12"/>
        <color rgb="FF000000"/>
        <rFont val="Arial Narrow"/>
        <family val="2"/>
      </rPr>
      <t xml:space="preserve">: 15 de diciembre de 2021
</t>
    </r>
    <r>
      <rPr>
        <b/>
        <sz val="12"/>
        <color rgb="FF000000"/>
        <rFont val="Arial Narrow"/>
        <family val="2"/>
      </rPr>
      <t xml:space="preserve">Avances: </t>
    </r>
    <r>
      <rPr>
        <sz val="12"/>
        <color rgb="FF000000"/>
        <rFont val="Arial Narrow"/>
        <family val="2"/>
      </rPr>
      <t>La Etapa de Estudios y Diseños tiene un 98% de avance.
Etapa de Construcción lleva un 88%, comprende: trabajos en el tanque de agua tratada de la PN, para realizar la conexión con el Nuevo Módulo
Las Cuentas No.25, 26, 27, 28 y 29, en trámite de pago.</t>
    </r>
  </si>
  <si>
    <r>
      <rPr>
        <b/>
        <sz val="12"/>
        <color rgb="FF000000"/>
        <rFont val="Arial Narrow"/>
        <family val="2"/>
      </rPr>
      <t>Contratista:</t>
    </r>
    <r>
      <rPr>
        <sz val="12"/>
        <color rgb="FF000000"/>
        <rFont val="Arial Narrow"/>
        <family val="2"/>
      </rPr>
      <t xml:space="preserve"> MECO S.A.
</t>
    </r>
    <r>
      <rPr>
        <b/>
        <sz val="12"/>
        <color rgb="FF000000"/>
        <rFont val="Arial Narrow"/>
        <family val="2"/>
      </rPr>
      <t>Contrato:</t>
    </r>
    <r>
      <rPr>
        <sz val="12"/>
        <color rgb="FF000000"/>
        <rFont val="Arial Narrow"/>
        <family val="2"/>
      </rPr>
      <t xml:space="preserve">COC-08-CAF-2014
</t>
    </r>
    <r>
      <rPr>
        <b/>
        <sz val="12"/>
        <color rgb="FF000000"/>
        <rFont val="Arial Narrow"/>
        <family val="2"/>
      </rPr>
      <t>Orden de Procede</t>
    </r>
    <r>
      <rPr>
        <sz val="12"/>
        <color rgb="FF000000"/>
        <rFont val="Arial Narrow"/>
        <family val="2"/>
      </rPr>
      <t xml:space="preserve">r: 29 de junio de 2015
</t>
    </r>
    <r>
      <rPr>
        <b/>
        <sz val="12"/>
        <color rgb="FF000000"/>
        <rFont val="Arial Narrow"/>
        <family val="2"/>
      </rPr>
      <t>Fecha de Terminación:</t>
    </r>
    <r>
      <rPr>
        <sz val="12"/>
        <color rgb="FF000000"/>
        <rFont val="Arial Narrow"/>
        <family val="2"/>
      </rPr>
      <t xml:space="preserve"> 31 de diciembre de 2021
</t>
    </r>
    <r>
      <rPr>
        <b/>
        <sz val="12"/>
        <color rgb="FF000000"/>
        <rFont val="Arial Narrow"/>
        <family val="2"/>
      </rPr>
      <t xml:space="preserve">Avances: </t>
    </r>
    <r>
      <rPr>
        <sz val="12"/>
        <color rgb="FF000000"/>
        <rFont val="Arial Narrow"/>
        <family val="2"/>
      </rPr>
      <t>La empresa MECO realiza los trabajos en la caja de interconexión No.1, dentro del Parque Omar, pendiente trabajos de instalación de tuberías mediante metodología soterrada en el cruce de Vía Israel. Pendiente trabajos de interconexión No.6 en Punta Pacífica.  
Las Cuentas No16 y No.18, en trámite de pago</t>
    </r>
  </si>
  <si>
    <r>
      <rPr>
        <b/>
        <sz val="12"/>
        <color rgb="FF000000"/>
        <rFont val="Arial Narrow"/>
        <family val="2"/>
      </rPr>
      <t>Contratista</t>
    </r>
    <r>
      <rPr>
        <sz val="12"/>
        <color rgb="FF000000"/>
        <rFont val="Arial Narrow"/>
        <family val="2"/>
      </rPr>
      <t xml:space="preserve">: Consorcio Aguas de Contadora
</t>
    </r>
    <r>
      <rPr>
        <b/>
        <sz val="12"/>
        <color rgb="FF000000"/>
        <rFont val="Arial Narrow"/>
        <family val="2"/>
      </rPr>
      <t>Contrato No</t>
    </r>
    <r>
      <rPr>
        <sz val="12"/>
        <color rgb="FF000000"/>
        <rFont val="Arial Narrow"/>
        <family val="2"/>
      </rPr>
      <t xml:space="preserve">: 112-2016
</t>
    </r>
    <r>
      <rPr>
        <b/>
        <sz val="12"/>
        <color rgb="FF000000"/>
        <rFont val="Arial Narrow"/>
        <family val="2"/>
      </rPr>
      <t>Orden de Proceder:</t>
    </r>
    <r>
      <rPr>
        <sz val="12"/>
        <color rgb="FF000000"/>
        <rFont val="Arial Narrow"/>
        <family val="2"/>
      </rPr>
      <t xml:space="preserve"> 12 de diciembre de 2016.
</t>
    </r>
    <r>
      <rPr>
        <b/>
        <sz val="12"/>
        <color rgb="FF000000"/>
        <rFont val="Arial Narrow"/>
        <family val="2"/>
      </rPr>
      <t>Fecha de Terminación</t>
    </r>
    <r>
      <rPr>
        <sz val="12"/>
        <color rgb="FF000000"/>
        <rFont val="Arial Narrow"/>
        <family val="2"/>
      </rPr>
      <t xml:space="preserve">: 31 de diciembre de  2021 (Etapa Constructiva)
</t>
    </r>
    <r>
      <rPr>
        <b/>
        <sz val="12"/>
        <color rgb="FF000000"/>
        <rFont val="Arial Narrow"/>
        <family val="2"/>
      </rPr>
      <t xml:space="preserve">Avances: </t>
    </r>
    <r>
      <rPr>
        <sz val="12"/>
        <color rgb="FF000000"/>
        <rFont val="Arial Narrow"/>
        <family val="2"/>
      </rPr>
      <t>Etapa de Estudios y Diseños: pendientes: Planos Finales y Memorias (75% Avance); Planos aprobados (60% Avance); Planes de manejo, especificaciones, presupuesto (75.00% Avance).
Etapa de Construcción, principales componentes: Red de alcantarillado sanitario (98% Avance). Red de agua potable (100% Avance); Construcción de EBARS (98% Avance) y de la PTAR (72% Avance). Construcción de la desalinizadora (95% Avance) y toma de la desalinizadora (88% de avance). Construcción de tanque de 100,000 GL y tanque de 250,000 GL, ambos con 95 % Avance. Pendientes: Adquisición de Terrenos para PTAR, Desalinizadora y Tanque de Almacenamiento de 250,000 GLS. 
En trámite en la Contraloría, las Cuentas No.20, No.24, No.26, No.27, No.29, No.32 y No.35, requieren recursos en la partida presupuestaria.</t>
    </r>
  </si>
  <si>
    <t xml:space="preserve">Refrendada la Adenda N°2, extensión de tiempo para las Etapas de Estudios, Diseños y la Etapa de Construcción por 757 días; para finalizar el 30-jun-2022.
Se está trabajando en la elaboración del Informe Técnico para la Adenda N°3, con extensión de tiempo hasta el 31 de marzo de 2024 e incremento de costo. </t>
  </si>
  <si>
    <r>
      <rPr>
        <b/>
        <sz val="12"/>
        <color rgb="FF000000"/>
        <rFont val="Arial Narrow"/>
        <family val="2"/>
      </rPr>
      <t>Contratista</t>
    </r>
    <r>
      <rPr>
        <sz val="12"/>
        <color rgb="FF000000"/>
        <rFont val="Arial Narrow"/>
        <family val="2"/>
      </rPr>
      <t xml:space="preserve">: Consorcio Agua de Gamboa
</t>
    </r>
    <r>
      <rPr>
        <b/>
        <sz val="12"/>
        <color rgb="FF000000"/>
        <rFont val="Arial Narrow"/>
        <family val="2"/>
      </rPr>
      <t>Contrato No</t>
    </r>
    <r>
      <rPr>
        <sz val="12"/>
        <color rgb="FF000000"/>
        <rFont val="Arial Narrow"/>
        <family val="2"/>
      </rPr>
      <t xml:space="preserve">.04-2017
 </t>
    </r>
    <r>
      <rPr>
        <b/>
        <sz val="12"/>
        <color rgb="FF000000"/>
        <rFont val="Arial Narrow"/>
        <family val="2"/>
      </rPr>
      <t>Orden de Proceder</t>
    </r>
    <r>
      <rPr>
        <sz val="12"/>
        <color rgb="FF000000"/>
        <rFont val="Arial Narrow"/>
        <family val="2"/>
      </rPr>
      <t xml:space="preserve"> el 28 de Abril de 2017
</t>
    </r>
    <r>
      <rPr>
        <b/>
        <sz val="12"/>
        <color rgb="FF000000"/>
        <rFont val="Arial Narrow"/>
        <family val="2"/>
      </rPr>
      <t>Fecha de Terminación</t>
    </r>
    <r>
      <rPr>
        <sz val="12"/>
        <color rgb="FF000000"/>
        <rFont val="Arial Narrow"/>
        <family val="2"/>
      </rPr>
      <t xml:space="preserve">: 30 junio 2022
</t>
    </r>
    <r>
      <rPr>
        <b/>
        <sz val="12"/>
        <color rgb="FF000000"/>
        <rFont val="Arial Narrow"/>
        <family val="2"/>
      </rPr>
      <t>Avances</t>
    </r>
    <r>
      <rPr>
        <sz val="12"/>
        <color rgb="FF000000"/>
        <rFont val="Arial Narrow"/>
        <family val="2"/>
      </rPr>
      <t>: La Etapa de Estudio y Diseño lleva un 90.6% de avance. 
Etapa de Construcción: para la PTAP (57% de avance); Línea de proceso de potabilización: 63%; Pilotes Edificio Químicos: 100%; Aducción: 48.2% de avance. EBAC: 1.3% de avance. El contratista realiza las gestiones para conseguir los permisos en el Municipio para los trabajos de movimiento de tierra en la EBAC.  
Las Cuentas No.24, 26 y 29, pendientes de refrendo de la Contraloría. La Cuenta No.30, borrador en subsanación atendiendo observaciones indicadas.</t>
    </r>
  </si>
  <si>
    <r>
      <rPr>
        <b/>
        <sz val="12"/>
        <color rgb="FF000000"/>
        <rFont val="Arial Narrow"/>
        <family val="2"/>
      </rPr>
      <t>Contratista:</t>
    </r>
    <r>
      <rPr>
        <sz val="12"/>
        <color rgb="FF000000"/>
        <rFont val="Arial Narrow"/>
        <family val="2"/>
      </rPr>
      <t xml:space="preserve"> ETAP de Panamá y Colón.
</t>
    </r>
    <r>
      <rPr>
        <b/>
        <sz val="12"/>
        <color rgb="FF000000"/>
        <rFont val="Arial Narrow"/>
        <family val="2"/>
      </rPr>
      <t>Contrato:</t>
    </r>
    <r>
      <rPr>
        <sz val="12"/>
        <color rgb="FF000000"/>
        <rFont val="Arial Narrow"/>
        <family val="2"/>
      </rPr>
      <t xml:space="preserve"> 27-2018
</t>
    </r>
    <r>
      <rPr>
        <b/>
        <sz val="12"/>
        <color rgb="FF000000"/>
        <rFont val="Arial Narrow"/>
        <family val="2"/>
      </rPr>
      <t>Orden de Proceder</t>
    </r>
    <r>
      <rPr>
        <sz val="12"/>
        <color rgb="FF000000"/>
        <rFont val="Arial Narrow"/>
        <family val="2"/>
      </rPr>
      <t xml:space="preserve">: 26 de septiembre de 2018
</t>
    </r>
    <r>
      <rPr>
        <b/>
        <sz val="12"/>
        <color rgb="FF000000"/>
        <rFont val="Arial Narrow"/>
        <family val="2"/>
      </rPr>
      <t>Fecha de Terminación</t>
    </r>
    <r>
      <rPr>
        <sz val="12"/>
        <color rgb="FF000000"/>
        <rFont val="Arial Narrow"/>
        <family val="2"/>
      </rPr>
      <t xml:space="preserve">: 27 de enero de  2022.
</t>
    </r>
    <r>
      <rPr>
        <b/>
        <sz val="12"/>
        <color rgb="FF000000"/>
        <rFont val="Arial Narrow"/>
        <family val="2"/>
      </rPr>
      <t xml:space="preserve">Avances: </t>
    </r>
    <r>
      <rPr>
        <sz val="12"/>
        <color rgb="FF000000"/>
        <rFont val="Arial Narrow"/>
        <family val="2"/>
      </rPr>
      <t xml:space="preserve"> Inspección privada de los Proyectos: Estudio, Diseño, Construcción, Operación y Mantenimiento de la Planta Potabilizadora de Sabanitas II; Estudio, Diseño, Construcción, Operación y Mantenimiento de la Planta Potabilizadora de Gamboa; Estudio, Diseño, Construcción, Operación y Mantenimiento del Nuevo Módulo de Potabilización de Agua en la Planta Potabilizadoras Federico Guardia Conte (Chilibre). 
Las Cuentas No.58 y 59, las No.61 y No.62, la No.64 y No.72 y de la No.76 a la No.87, requieren recursos en la partida presupuestaria.</t>
    </r>
  </si>
  <si>
    <r>
      <rPr>
        <b/>
        <sz val="12"/>
        <color rgb="FF000000"/>
        <rFont val="Arial Narrow"/>
        <family val="2"/>
      </rPr>
      <t>Contratista:</t>
    </r>
    <r>
      <rPr>
        <sz val="12"/>
        <color rgb="FF000000"/>
        <rFont val="Arial Narrow"/>
        <family val="2"/>
      </rPr>
      <t xml:space="preserve"> Consorcio Acciona Panamá Oeste (Acciona Agua, S.A. Infraestructura S.A.)
</t>
    </r>
    <r>
      <rPr>
        <b/>
        <sz val="12"/>
        <color rgb="FF000000"/>
        <rFont val="Arial Narrow"/>
        <family val="2"/>
      </rPr>
      <t>Contrato</t>
    </r>
    <r>
      <rPr>
        <sz val="12"/>
        <color rgb="FF000000"/>
        <rFont val="Arial Narrow"/>
        <family val="2"/>
      </rPr>
      <t xml:space="preserve">: No.1-2017. 
</t>
    </r>
    <r>
      <rPr>
        <b/>
        <sz val="12"/>
        <color rgb="FF000000"/>
        <rFont val="Arial Narrow"/>
        <family val="2"/>
      </rPr>
      <t>Orden de Proceder:</t>
    </r>
    <r>
      <rPr>
        <sz val="12"/>
        <color rgb="FF000000"/>
        <rFont val="Arial Narrow"/>
        <family val="2"/>
      </rPr>
      <t xml:space="preserve"> 25 de Abril de 2017.
</t>
    </r>
    <r>
      <rPr>
        <b/>
        <sz val="12"/>
        <color rgb="FF000000"/>
        <rFont val="Arial Narrow"/>
        <family val="2"/>
      </rPr>
      <t>Fecha de Terminación</t>
    </r>
    <r>
      <rPr>
        <sz val="12"/>
        <color rgb="FF000000"/>
        <rFont val="Arial Narrow"/>
        <family val="2"/>
      </rPr>
      <t xml:space="preserve">: 23 septiembre 2023
</t>
    </r>
    <r>
      <rPr>
        <b/>
        <sz val="12"/>
        <color rgb="FF000000"/>
        <rFont val="Arial Narrow"/>
        <family val="2"/>
      </rPr>
      <t xml:space="preserve">Avance: </t>
    </r>
    <r>
      <rPr>
        <sz val="12"/>
        <color rgb="FF000000"/>
        <rFont val="Arial Narrow"/>
        <family val="2"/>
      </rPr>
      <t>Etapa de Estudios y Diseños (avance de 95.45%, en la entrega de planos definitivos finales). 
Etapa de Construcción: principales avances: Aducción de 60" (13.4%), es ruta crítica del proyecto. PTAP (72%); Conducción de 60" (86%); Conducción de 24" (45%); Mejoras de Arraiján (14%) Tanque de 4 MDG Cerro Galera. Toma de agua cruda (la entidad negocia con el contratista una adenda para éste y otros componentes del proyecto). 
En trámite de pago las Cuentas de la No.41 a la No.47.</t>
    </r>
  </si>
  <si>
    <t>Contratista: Vigueconz Estevez,   S.A
Contrato: COC-BID 2018 (Fid-128) No.65
Orden de proceder: 2 de agosto de 2018.
Fecha de Terminacion; 31 de marzo 2021.</t>
  </si>
  <si>
    <r>
      <rPr>
        <b/>
        <sz val="12"/>
        <color rgb="FF000000"/>
        <rFont val="Arial Narrow"/>
        <family val="2"/>
      </rPr>
      <t>Contratista:</t>
    </r>
    <r>
      <rPr>
        <sz val="12"/>
        <color rgb="FF000000"/>
        <rFont val="Arial Narrow"/>
        <family val="2"/>
      </rPr>
      <t xml:space="preserve"> Consorcio Aguas Panamá
Contrato: 18-2018
</t>
    </r>
    <r>
      <rPr>
        <b/>
        <sz val="12"/>
        <color rgb="FF000000"/>
        <rFont val="Arial Narrow"/>
        <family val="2"/>
      </rPr>
      <t>Orden de Proceder:</t>
    </r>
    <r>
      <rPr>
        <sz val="12"/>
        <color rgb="FF000000"/>
        <rFont val="Arial Narrow"/>
        <family val="2"/>
      </rPr>
      <t xml:space="preserve"> 27 de septiembre de 2018
</t>
    </r>
    <r>
      <rPr>
        <b/>
        <sz val="12"/>
        <color rgb="FF000000"/>
        <rFont val="Arial Narrow"/>
        <family val="2"/>
      </rPr>
      <t xml:space="preserve">Fecha de Terminación: </t>
    </r>
    <r>
      <rPr>
        <sz val="12"/>
        <color rgb="FF000000"/>
        <rFont val="Arial Narrow"/>
        <family val="2"/>
      </rPr>
      <t>22 de octubre de 2021.
Inspección Privada de los Proyectos: Estudio, Diseño, Construcción, Operación y Mantenimiento de la Planta Potabilizadora José G. Rodriguez (Howard). 
Una vez se cuente con las Adendas No.1 y No.2 refrendadas, se revisarán los % de avance tanto físico como financiero .
Las Cuentas No.34 y de la No.38 a la 48, en trámite de pago. Las Cuentas de la No.45 a la No.48, pendientes de Adenda refrendada.</t>
    </r>
  </si>
  <si>
    <t xml:space="preserve">Refrendada Adenda No.3 Aumento de Plazos de 119 días 
Refrendada Adenda No.4, por extensión de tiempo, con nueva fecha de fin hasta O&amp;M el 6-dic-2021.
</t>
  </si>
  <si>
    <r>
      <rPr>
        <b/>
        <sz val="12"/>
        <color rgb="FF000000"/>
        <rFont val="Arial Narrow"/>
        <family val="2"/>
      </rPr>
      <t>Contratista:</t>
    </r>
    <r>
      <rPr>
        <sz val="12"/>
        <color rgb="FF000000"/>
        <rFont val="Arial Narrow"/>
        <family val="2"/>
      </rPr>
      <t xml:space="preserve"> Asteisa Tratamiento de Aguas , S.A.U.
</t>
    </r>
    <r>
      <rPr>
        <b/>
        <sz val="12"/>
        <color rgb="FF000000"/>
        <rFont val="Arial Narrow"/>
        <family val="2"/>
      </rPr>
      <t>Contrato</t>
    </r>
    <r>
      <rPr>
        <sz val="12"/>
        <color rgb="FF000000"/>
        <rFont val="Arial Narrow"/>
        <family val="2"/>
      </rPr>
      <t xml:space="preserve">: COC-BID (FID-128) No.47-2017
</t>
    </r>
    <r>
      <rPr>
        <b/>
        <sz val="12"/>
        <color rgb="FF000000"/>
        <rFont val="Arial Narrow"/>
        <family val="2"/>
      </rPr>
      <t>Orden de Procede</t>
    </r>
    <r>
      <rPr>
        <sz val="12"/>
        <color rgb="FF000000"/>
        <rFont val="Arial Narrow"/>
        <family val="2"/>
      </rPr>
      <t xml:space="preserve">r el 28 de mayo de 2018.
</t>
    </r>
    <r>
      <rPr>
        <b/>
        <sz val="12"/>
        <color rgb="FF000000"/>
        <rFont val="Arial Narrow"/>
        <family val="2"/>
      </rPr>
      <t>Fecha de Terminación</t>
    </r>
    <r>
      <rPr>
        <sz val="12"/>
        <color rgb="FF000000"/>
        <rFont val="Arial Narrow"/>
        <family val="2"/>
      </rPr>
      <t xml:space="preserve">: 19 novimbre 2021
</t>
    </r>
    <r>
      <rPr>
        <b/>
        <sz val="12"/>
        <color rgb="FF000000"/>
        <rFont val="Arial Narrow"/>
        <family val="2"/>
      </rPr>
      <t>Avances</t>
    </r>
    <r>
      <rPr>
        <sz val="12"/>
        <color rgb="FF000000"/>
        <rFont val="Arial Narrow"/>
        <family val="2"/>
      </rPr>
      <t>: Rehabilitación de Planta Potabilizadora Existente (99% de avance); nueva Planta Potabilizadora de 5.0 MDG (100% de avance); el Sistema SCADA de los Filtros de la PTAP de Santiago (99% de avance). Tratamiento Mecanizado de Lodos (Diseño y Construcción), y la Línea de Captación y Sistema Eléctrico en la Toma (Diseño y Construcción), tienen 100% de avance. El 27 de enero de 2022, el Nuevo Módulo de 5.0 MGD cumple 1 año de estar en Operación continua.
Se firmó el Acta Sustancial de Obra con un avance físico de 98% y operativo de 75%. El 18 de febrero de 2022 se realiza el acto inaugural del Nuevo Módulo de 5.0 MGD
La Cuenta No.28, se inspeccionó el 8 de febrero de 2022, por parte de la Unidad de Proyectos-IDAAN, el PM y la Contraloría. La Cuenta No.29 está pendiente de inspección por parte del PM y la Contraloría.</t>
    </r>
  </si>
  <si>
    <r>
      <rPr>
        <b/>
        <sz val="12"/>
        <color rgb="FF000000"/>
        <rFont val="Arial Narrow"/>
        <family val="2"/>
      </rPr>
      <t>Contratista:</t>
    </r>
    <r>
      <rPr>
        <sz val="12"/>
        <color rgb="FF000000"/>
        <rFont val="Arial Narrow"/>
        <family val="2"/>
      </rPr>
      <t xml:space="preserve"> Constructora MECO S.A. 
C</t>
    </r>
    <r>
      <rPr>
        <b/>
        <sz val="12"/>
        <color rgb="FF000000"/>
        <rFont val="Arial Narrow"/>
        <family val="2"/>
      </rPr>
      <t>ontrato No</t>
    </r>
    <r>
      <rPr>
        <sz val="12"/>
        <color rgb="FF000000"/>
        <rFont val="Arial Narrow"/>
        <family val="2"/>
      </rPr>
      <t xml:space="preserve">.: COC-CAF (Fid-128) No.01
</t>
    </r>
    <r>
      <rPr>
        <b/>
        <sz val="12"/>
        <color rgb="FF000000"/>
        <rFont val="Arial Narrow"/>
        <family val="2"/>
      </rPr>
      <t>Orden de proceder</t>
    </r>
    <r>
      <rPr>
        <sz val="12"/>
        <color rgb="FF000000"/>
        <rFont val="Arial Narrow"/>
        <family val="2"/>
      </rPr>
      <t xml:space="preserve">: 21 de Julio de 2016.
</t>
    </r>
    <r>
      <rPr>
        <b/>
        <sz val="12"/>
        <color rgb="FF000000"/>
        <rFont val="Arial Narrow"/>
        <family val="2"/>
      </rPr>
      <t>Fecha de Terminación</t>
    </r>
    <r>
      <rPr>
        <sz val="12"/>
        <color rgb="FF000000"/>
        <rFont val="Arial Narrow"/>
        <family val="2"/>
      </rPr>
      <t xml:space="preserve">: 1 de febrero 2024
</t>
    </r>
    <r>
      <rPr>
        <b/>
        <sz val="12"/>
        <color rgb="FF000000"/>
        <rFont val="Arial Narrow"/>
        <family val="2"/>
      </rPr>
      <t xml:space="preserve">Avances: </t>
    </r>
    <r>
      <rPr>
        <sz val="12"/>
        <color rgb="FF000000"/>
        <rFont val="Arial Narrow"/>
        <family val="2"/>
      </rPr>
      <t xml:space="preserve">Etapa de Construcción: Instalación de Tuberías (98.17%), Conexiones Domiciliarias (96.49%), Conexiones Intradomiciliarias (82%), Cámaras de Inspección (94.69%), Edificio Administrativo del IDAAN (100%), Planta de Tratamiento de Aguas Residuales (94%). 
Las Cuentas No.46, y de la No.48 a la No.50, están en trámite interno IDAAN, para pago.    </t>
    </r>
  </si>
  <si>
    <r>
      <rPr>
        <b/>
        <sz val="12"/>
        <color rgb="FF000000"/>
        <rFont val="Arial Narrow"/>
        <family val="2"/>
      </rPr>
      <t>Contrato</t>
    </r>
    <r>
      <rPr>
        <sz val="12"/>
        <color rgb="FF000000"/>
        <rFont val="Arial Narrow"/>
        <family val="2"/>
      </rPr>
      <t xml:space="preserve">: 130-2014
</t>
    </r>
    <r>
      <rPr>
        <b/>
        <sz val="12"/>
        <color rgb="FF000000"/>
        <rFont val="Arial Narrow"/>
        <family val="2"/>
      </rPr>
      <t>Contratista</t>
    </r>
    <r>
      <rPr>
        <sz val="12"/>
        <color rgb="FF000000"/>
        <rFont val="Arial Narrow"/>
        <family val="2"/>
      </rPr>
      <t xml:space="preserve">: TRANSEQ, S.A. 
</t>
    </r>
    <r>
      <rPr>
        <b/>
        <sz val="12"/>
        <color rgb="FF000000"/>
        <rFont val="Arial Narrow"/>
        <family val="2"/>
      </rPr>
      <t>Orden de procede</t>
    </r>
    <r>
      <rPr>
        <sz val="12"/>
        <color rgb="FF000000"/>
        <rFont val="Arial Narrow"/>
        <family val="2"/>
      </rPr>
      <t>r: 17 de agosto de 2015
F</t>
    </r>
    <r>
      <rPr>
        <b/>
        <sz val="12"/>
        <color rgb="FF000000"/>
        <rFont val="Arial Narrow"/>
        <family val="2"/>
      </rPr>
      <t>echa de Terminación:</t>
    </r>
    <r>
      <rPr>
        <sz val="12"/>
        <color rgb="FF000000"/>
        <rFont val="Arial Narrow"/>
        <family val="2"/>
      </rPr>
      <t xml:space="preserve"> 30 de junio 2023
</t>
    </r>
    <r>
      <rPr>
        <b/>
        <sz val="12"/>
        <color rgb="FF000000"/>
        <rFont val="Arial Narrow"/>
        <family val="2"/>
      </rPr>
      <t xml:space="preserve">Avances: </t>
    </r>
    <r>
      <rPr>
        <sz val="12"/>
        <color rgb="FF000000"/>
        <rFont val="Arial Narrow"/>
        <family val="2"/>
      </rPr>
      <t>Entrega de PTAR Montijo (se firmó Acta de Recibo Sustancial de la Planta de Montijo); continúa la Etapa de Operación y Mantenimiento para la PTAR de Montijo.  
Se concluye con la construcción de la PTAR de Puerto Mutis, según fecha de finalización 31 de Octubre de 2021.</t>
    </r>
  </si>
  <si>
    <r>
      <rPr>
        <b/>
        <sz val="12"/>
        <color rgb="FF000000"/>
        <rFont val="Arial Narrow"/>
        <family val="2"/>
      </rPr>
      <t>Contrato No.</t>
    </r>
    <r>
      <rPr>
        <sz val="12"/>
        <color rgb="FF000000"/>
        <rFont val="Arial Narrow"/>
        <family val="2"/>
      </rPr>
      <t xml:space="preserve">: CS (FID-128)N° 01 (2019)
</t>
    </r>
    <r>
      <rPr>
        <b/>
        <sz val="12"/>
        <color rgb="FF000000"/>
        <rFont val="Arial Narrow"/>
        <family val="2"/>
      </rPr>
      <t>Contratista:</t>
    </r>
    <r>
      <rPr>
        <sz val="12"/>
        <color rgb="FF000000"/>
        <rFont val="Arial Narrow"/>
        <family val="2"/>
      </rPr>
      <t xml:space="preserve"> PROYECTOS, EJECUCIÓN Y CONTROL DE OBRAS, S.A.
(PROYECO)
</t>
    </r>
    <r>
      <rPr>
        <b/>
        <sz val="12"/>
        <color rgb="FF000000"/>
        <rFont val="Arial Narrow"/>
        <family val="2"/>
      </rPr>
      <t>Orden de proceder</t>
    </r>
    <r>
      <rPr>
        <sz val="12"/>
        <color rgb="FF000000"/>
        <rFont val="Arial Narrow"/>
        <family val="2"/>
      </rPr>
      <t xml:space="preserve">:  15 de octubre 2018
</t>
    </r>
    <r>
      <rPr>
        <b/>
        <sz val="12"/>
        <color rgb="FF000000"/>
        <rFont val="Arial Narrow"/>
        <family val="2"/>
      </rPr>
      <t>Fecha de Terminación:</t>
    </r>
    <r>
      <rPr>
        <sz val="12"/>
        <color rgb="FF000000"/>
        <rFont val="Arial Narrow"/>
        <family val="2"/>
      </rPr>
      <t xml:space="preserve"> 31 enero 2021
Inspección privada de los Proyectos: “Estudio, Diseño, Construcción, Operación y Mantenimiento del Sistema de Recolección y Tratamiento de las Aguas Residuales de la Ciudad de Santiago”; “Construcción del Segundo Módulo y Rehabilitación del Primer Módulo de la Planta de Agua Potable de la Ciudad de Santiago y Operación y Mantenimiento de Ambos Módulos”;  “Estudio, Diseño, Construcción, Operación y  Mantenimiento del Sistema de Recolección y Tratamiento de las Aguas Residuales de la Ciudad de Almirante”. 
Actualmente en trámite de cierre administrativo.</t>
    </r>
  </si>
  <si>
    <r>
      <t xml:space="preserve">Adjudicado mediante Resolución 213 -2020 del 20 de noviembre de 2020.
</t>
    </r>
    <r>
      <rPr>
        <b/>
        <sz val="12"/>
        <color rgb="FF000000"/>
        <rFont val="Arial Narrow"/>
        <family val="2"/>
      </rPr>
      <t>Contrato</t>
    </r>
    <r>
      <rPr>
        <sz val="12"/>
        <color rgb="FF000000"/>
        <rFont val="Arial Narrow"/>
        <family val="2"/>
      </rPr>
      <t xml:space="preserve">: 001-2021
</t>
    </r>
    <r>
      <rPr>
        <b/>
        <sz val="12"/>
        <color rgb="FF000000"/>
        <rFont val="Arial Narrow"/>
        <family val="2"/>
      </rPr>
      <t xml:space="preserve">Orden de proceder: </t>
    </r>
    <r>
      <rPr>
        <sz val="12"/>
        <color rgb="FF000000"/>
        <rFont val="Arial Narrow"/>
        <family val="2"/>
      </rPr>
      <t xml:space="preserve">2 de julio 2021
</t>
    </r>
    <r>
      <rPr>
        <b/>
        <sz val="12"/>
        <color rgb="FF000000"/>
        <rFont val="Arial Narrow"/>
        <family val="2"/>
      </rPr>
      <t>Contratista:</t>
    </r>
    <r>
      <rPr>
        <sz val="12"/>
        <color rgb="FF000000"/>
        <rFont val="Arial Narrow"/>
        <family val="2"/>
      </rPr>
      <t xml:space="preserve"> Sociedad General de Aguas de Barcelona, S.A.
</t>
    </r>
    <r>
      <rPr>
        <b/>
        <sz val="12"/>
        <color rgb="FF000000"/>
        <rFont val="Arial Narrow"/>
        <family val="2"/>
      </rPr>
      <t xml:space="preserve">Avance: </t>
    </r>
    <r>
      <rPr>
        <sz val="12"/>
        <color rgb="FF000000"/>
        <rFont val="Arial Narrow"/>
        <family val="2"/>
      </rPr>
      <t>Se presentaron avances en el Desarrollo del Plan Maestro (Analisis de Micromedición, Informe de Oferta y Demanda), Cronograma y Metodoogía de Trabajo del Catastro.</t>
    </r>
  </si>
  <si>
    <t>El Proyecto financia los siguientes Contratos:
Contrato de Alquiler de Oficina: Inversiones 203, S. A.(En Ejecución)
Contrato de Especialista de Ingeniería (En Ejecución)
Contrato de Especialista Ambiental (Cancelado)
Contrato de Especialista Legal 1( En Ejecución)
Contrato de Especialista Legal 2 (En Ejecución)
Apoyo Técnico / Ingeniería (En Ejecución) 
Supervisor Técnico (En ejecución)
Consultor Recaudo (Cancelado)
Auditoria Financiera (En Licitación)
Adquisición de Equipo Informático ( Componentes Orbe Panamá, S. A. y Salva Mi Máquina Bienes Entregados).
Adquisición de Impresora Multifuncional (Bienes entregados - Completado)
Especialista de Gobernanza (En Ejecución)
Equipo Computador Relaciones Públicas</t>
  </si>
  <si>
    <r>
      <rPr>
        <b/>
        <sz val="12"/>
        <color rgb="FF000000"/>
        <rFont val="Arial Narrow"/>
        <family val="2"/>
      </rPr>
      <t xml:space="preserve">Contrato: </t>
    </r>
    <r>
      <rPr>
        <sz val="12"/>
        <color rgb="FF000000"/>
        <rFont val="Arial Narrow"/>
        <family val="2"/>
      </rPr>
      <t xml:space="preserve">003-2020
</t>
    </r>
    <r>
      <rPr>
        <b/>
        <sz val="12"/>
        <color rgb="FF000000"/>
        <rFont val="Arial Narrow"/>
        <family val="2"/>
      </rPr>
      <t>Contratista</t>
    </r>
    <r>
      <rPr>
        <sz val="12"/>
        <color rgb="FF000000"/>
        <rFont val="Arial Narrow"/>
        <family val="2"/>
      </rPr>
      <t xml:space="preserve">: Consorcio Ingeniería del Agua
</t>
    </r>
    <r>
      <rPr>
        <b/>
        <sz val="12"/>
        <color rgb="FF000000"/>
        <rFont val="Arial Narrow"/>
        <family val="2"/>
      </rPr>
      <t>Orden de proceder:</t>
    </r>
    <r>
      <rPr>
        <sz val="12"/>
        <color rgb="FF000000"/>
        <rFont val="Arial Narrow"/>
        <family val="2"/>
      </rPr>
      <t xml:space="preserve"> 19 de abril 2021
</t>
    </r>
    <r>
      <rPr>
        <b/>
        <sz val="12"/>
        <color rgb="FF000000"/>
        <rFont val="Arial Narrow"/>
        <family val="2"/>
      </rPr>
      <t>Status:</t>
    </r>
    <r>
      <rPr>
        <sz val="12"/>
        <color rgb="FF000000"/>
        <rFont val="Arial Narrow"/>
        <family val="2"/>
      </rPr>
      <t xml:space="preserve"> El proyecto se encuentra finalizado, en espera del refrendo correspondiente del pago del Contrato.</t>
    </r>
  </si>
  <si>
    <r>
      <rPr>
        <b/>
        <sz val="12"/>
        <color theme="1"/>
        <rFont val="Arial Narrow"/>
        <family val="2"/>
      </rPr>
      <t>Contratista:</t>
    </r>
    <r>
      <rPr>
        <sz val="12"/>
        <color theme="1"/>
        <rFont val="Arial Narrow"/>
        <family val="2"/>
      </rPr>
      <t xml:space="preserve"> Estudio de Ingeniería S.A.
</t>
    </r>
    <r>
      <rPr>
        <b/>
        <sz val="12"/>
        <color theme="1"/>
        <rFont val="Arial Narrow"/>
        <family val="2"/>
      </rPr>
      <t>Contrato:</t>
    </r>
    <r>
      <rPr>
        <sz val="12"/>
        <color theme="1"/>
        <rFont val="Arial Narrow"/>
        <family val="2"/>
      </rPr>
      <t xml:space="preserve"> 10-2019
</t>
    </r>
    <r>
      <rPr>
        <b/>
        <sz val="12"/>
        <color theme="1"/>
        <rFont val="Arial Narrow"/>
        <family val="2"/>
      </rPr>
      <t xml:space="preserve">Orden de Proceder: </t>
    </r>
    <r>
      <rPr>
        <sz val="12"/>
        <color theme="1"/>
        <rFont val="Arial Narrow"/>
        <family val="2"/>
      </rPr>
      <t xml:space="preserve">5 de junio 2019
</t>
    </r>
    <r>
      <rPr>
        <b/>
        <sz val="12"/>
        <color theme="1"/>
        <rFont val="Arial Narrow"/>
        <family val="2"/>
      </rPr>
      <t>Fecha de Terminación:</t>
    </r>
    <r>
      <rPr>
        <sz val="12"/>
        <color theme="1"/>
        <rFont val="Arial Narrow"/>
        <family val="2"/>
      </rPr>
      <t xml:space="preserve"> 30 mayo 2020
</t>
    </r>
    <r>
      <rPr>
        <b/>
        <sz val="12"/>
        <color theme="1"/>
        <rFont val="Arial Narrow"/>
        <family val="2"/>
      </rPr>
      <t>Status:</t>
    </r>
    <r>
      <rPr>
        <sz val="12"/>
        <color theme="1"/>
        <rFont val="Arial Narrow"/>
        <family val="2"/>
      </rPr>
      <t xml:space="preserve"> en espera de la entrega de documentación por parte del contratista para el Informe de Liquidación. </t>
    </r>
  </si>
  <si>
    <t>Se entregó, el 17 de enero de 2022 Nota aclaratoria 005-22 D.Planif referente a la solicitud de No Objeción del proyecto.Se reitero Nota 021-22. D.Planif, 24 de febrero de 2022 al MEF.</t>
  </si>
  <si>
    <r>
      <t xml:space="preserve">No. Acto Público: 2021-2-66-0-03-LV-019064
</t>
    </r>
    <r>
      <rPr>
        <b/>
        <sz val="12"/>
        <color theme="1"/>
        <rFont val="Arial Narrow"/>
        <family val="2"/>
      </rPr>
      <t xml:space="preserve">Status: </t>
    </r>
    <r>
      <rPr>
        <sz val="12"/>
        <color theme="1"/>
        <rFont val="Arial Narrow"/>
        <family val="2"/>
      </rPr>
      <t>mediante la Resolución Ejecutiva No. 21-2022 se adjudica el proyecto al Consorcio Palmas Bellas (Transeq S.A y Espina Obras Hidráulicas S.A)</t>
    </r>
  </si>
  <si>
    <t>Se envió Nota 022-22. D.Planif, 24 de febrero de 2022 al MEF, solicitando la No Objeción..</t>
  </si>
  <si>
    <t>Se envió Nota 023-22. D.Planif, 24 de febrero de 2022 al MEF, solicitando la No Objeción..</t>
  </si>
  <si>
    <t>Se envió Nota 053-21. D.Planif, 22 de octubre de 2021 al MEF, solicitando la No Objeción y se reinteró Nota 020-22 D.Planif.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</si>
</sst>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_);_(* \(#,##0.0\);_(* &quot;-&quot;??_);_(@_)"/>
  </numFmts>
  <fonts count="34" x14ac:knownFonts="1">
    <font>
      <sz val="11"/>
      <color theme="1"/>
      <name val="Calibri"/>
      <family val="2"/>
      <scheme val="minor"/>
    </font>
    <font>
      <sz val="11"/>
      <color theme="1"/>
      <name val="Calibri"/>
      <family val="2"/>
      <scheme val="minor"/>
    </font>
    <font>
      <sz val="11"/>
      <name val="Calibri"/>
      <family val="2"/>
      <scheme val="minor"/>
    </font>
    <font>
      <sz val="11"/>
      <color theme="1"/>
      <name val="Arial Narrow"/>
      <family val="2"/>
    </font>
    <font>
      <sz val="12"/>
      <color theme="1"/>
      <name val="Arial"/>
      <family val="2"/>
    </font>
    <font>
      <b/>
      <sz val="12"/>
      <color theme="1"/>
      <name val="Arial"/>
      <family val="2"/>
    </font>
    <font>
      <b/>
      <sz val="12"/>
      <color theme="0"/>
      <name val="Arial"/>
      <family val="2"/>
    </font>
    <font>
      <sz val="12"/>
      <color theme="1"/>
      <name val="Arial Narrow"/>
      <family val="2"/>
    </font>
    <font>
      <sz val="12"/>
      <name val="Arial Narrow"/>
      <family val="2"/>
    </font>
    <font>
      <sz val="12"/>
      <color rgb="FF000000"/>
      <name val="Arial Narrow"/>
      <family val="2"/>
    </font>
    <font>
      <b/>
      <sz val="14"/>
      <color theme="1"/>
      <name val="Arial Narrow"/>
      <family val="2"/>
    </font>
    <font>
      <b/>
      <sz val="11"/>
      <color theme="0"/>
      <name val="Arial Narrow"/>
      <family val="2"/>
    </font>
    <font>
      <b/>
      <sz val="12"/>
      <color rgb="FFFFFFFF"/>
      <name val="Arial Narrow"/>
      <family val="2"/>
    </font>
    <font>
      <b/>
      <sz val="12"/>
      <color rgb="FF000000"/>
      <name val="Arial Narrow"/>
      <family val="2"/>
    </font>
    <font>
      <b/>
      <sz val="12"/>
      <name val="Arial Narrow"/>
      <family val="2"/>
    </font>
    <font>
      <b/>
      <sz val="12"/>
      <color theme="0"/>
      <name val="Arial Narrow"/>
      <family val="2"/>
    </font>
    <font>
      <b/>
      <sz val="12"/>
      <color theme="1"/>
      <name val="Arial Narrow"/>
      <family val="2"/>
    </font>
    <font>
      <b/>
      <sz val="11"/>
      <color theme="0"/>
      <name val="Arial"/>
      <family val="2"/>
    </font>
    <font>
      <b/>
      <sz val="12"/>
      <name val="Calibri"/>
      <family val="2"/>
      <scheme val="minor"/>
    </font>
    <font>
      <sz val="10"/>
      <name val="Arial Narrow"/>
      <family val="2"/>
    </font>
    <font>
      <sz val="12"/>
      <color theme="0"/>
      <name val="Arial"/>
      <family val="2"/>
    </font>
    <font>
      <b/>
      <sz val="16"/>
      <color theme="0"/>
      <name val="Calibri"/>
      <family val="2"/>
      <scheme val="minor"/>
    </font>
    <font>
      <b/>
      <sz val="11"/>
      <color theme="1"/>
      <name val="Arial Narrow"/>
      <family val="2"/>
    </font>
    <font>
      <sz val="12"/>
      <color theme="0"/>
      <name val="Arial Narrow"/>
      <family val="2"/>
    </font>
    <font>
      <b/>
      <sz val="10"/>
      <name val="Arial Narrow"/>
      <family val="2"/>
    </font>
    <font>
      <b/>
      <sz val="11"/>
      <name val="Arial Narrow"/>
      <family val="2"/>
    </font>
    <font>
      <sz val="10"/>
      <color theme="1"/>
      <name val="Arial Narrow"/>
      <family val="2"/>
    </font>
    <font>
      <b/>
      <sz val="16"/>
      <name val="Arial Narrow"/>
      <family val="2"/>
    </font>
    <font>
      <b/>
      <sz val="11"/>
      <color rgb="FFFFFFFF"/>
      <name val="Arial Narrow"/>
      <family val="2"/>
    </font>
    <font>
      <b/>
      <sz val="8"/>
      <color theme="1"/>
      <name val="Arial Narrow"/>
      <family val="2"/>
    </font>
    <font>
      <b/>
      <sz val="10"/>
      <color theme="1"/>
      <name val="Arial Narrow"/>
      <family val="2"/>
    </font>
    <font>
      <b/>
      <sz val="11"/>
      <color theme="1"/>
      <name val="Calibri"/>
      <family val="2"/>
      <scheme val="minor"/>
    </font>
    <font>
      <b/>
      <sz val="12"/>
      <name val="Arial"/>
      <family val="2"/>
    </font>
    <font>
      <b/>
      <sz val="10"/>
      <color theme="0"/>
      <name val="Arial Narrow"/>
      <family val="2"/>
    </font>
  </fonts>
  <fills count="8">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double">
        <color theme="0" tint="-0.499984740745262"/>
      </left>
      <right style="double">
        <color theme="0" tint="-0.499984740745262"/>
      </right>
      <top/>
      <bottom/>
      <diagonal/>
    </border>
    <border>
      <left style="double">
        <color theme="0" tint="-0.499984740745262"/>
      </left>
      <right style="double">
        <color theme="0" tint="-0.499984740745262"/>
      </right>
      <top style="thin">
        <color indexed="64"/>
      </top>
      <bottom style="double">
        <color indexed="64"/>
      </bottom>
      <diagonal/>
    </border>
    <border>
      <left style="double">
        <color theme="0" tint="-0.499984740745262"/>
      </left>
      <right/>
      <top/>
      <bottom/>
      <diagonal/>
    </border>
    <border>
      <left/>
      <right/>
      <top/>
      <bottom style="thin">
        <color indexed="64"/>
      </bottom>
      <diagonal/>
    </border>
    <border>
      <left/>
      <right/>
      <top style="thin">
        <color indexed="64"/>
      </top>
      <bottom/>
      <diagonal/>
    </border>
    <border>
      <left style="thin">
        <color theme="0" tint="-0.499984740745262"/>
      </left>
      <right style="thin">
        <color theme="0" tint="-0.499984740745262"/>
      </right>
      <top style="thin">
        <color indexed="64"/>
      </top>
      <bottom/>
      <diagonal/>
    </border>
    <border>
      <left style="thin">
        <color theme="0" tint="-0.499984740745262"/>
      </left>
      <right/>
      <top style="thin">
        <color indexed="64"/>
      </top>
      <bottom/>
      <diagonal/>
    </border>
    <border>
      <left style="thin">
        <color indexed="64"/>
      </left>
      <right style="thin">
        <color indexed="64"/>
      </right>
      <top/>
      <bottom style="thin">
        <color indexed="64"/>
      </bottom>
      <diagonal/>
    </border>
    <border>
      <left style="double">
        <color theme="0" tint="-0.499984740745262"/>
      </left>
      <right/>
      <top style="thin">
        <color indexed="64"/>
      </top>
      <bottom/>
      <diagonal/>
    </border>
    <border>
      <left style="medium">
        <color rgb="FFFFFFFF"/>
      </left>
      <right style="medium">
        <color rgb="FFFFFFFF"/>
      </right>
      <top style="medium">
        <color rgb="FFFFFFFF"/>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top/>
      <bottom style="thin">
        <color indexed="64"/>
      </bottom>
      <diagonal/>
    </border>
    <border>
      <left style="thin">
        <color theme="0" tint="-0.499984740745262"/>
      </left>
      <right style="thin">
        <color indexed="64"/>
      </right>
      <top/>
      <bottom style="thin">
        <color indexed="64"/>
      </bottom>
      <diagonal/>
    </border>
    <border>
      <left style="thin">
        <color theme="0" tint="-0.499984740745262"/>
      </left>
      <right/>
      <top/>
      <bottom style="thin">
        <color theme="0" tint="-0.499984740745262"/>
      </bottom>
      <diagonal/>
    </border>
    <border>
      <left/>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theme="0" tint="-0.499984740745262"/>
      </left>
      <right/>
      <top style="thin">
        <color theme="0" tint="-0.499984740745262"/>
      </top>
      <bottom/>
      <diagonal/>
    </border>
    <border>
      <left style="thin">
        <color theme="0" tint="-0.499984740745262"/>
      </left>
      <right/>
      <top/>
      <bottom/>
      <diagonal/>
    </border>
    <border>
      <left style="thin">
        <color indexed="64"/>
      </left>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indexed="64"/>
      </top>
      <bottom style="thin">
        <color indexed="64"/>
      </bottom>
      <diagonal/>
    </border>
    <border>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style="thin">
        <color theme="2" tint="-9.9948118533890809E-2"/>
      </left>
      <right/>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style="thin">
        <color indexed="64"/>
      </left>
      <right/>
      <top/>
      <bottom/>
      <diagonal/>
    </border>
    <border>
      <left style="thin">
        <color theme="0" tint="-0.499984740745262"/>
      </left>
      <right style="thin">
        <color theme="0" tint="-0.499984740745262"/>
      </right>
      <top/>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right/>
      <top style="thin">
        <color indexed="64"/>
      </top>
      <bottom style="double">
        <color indexed="64"/>
      </bottom>
      <diagonal/>
    </border>
    <border>
      <left style="thin">
        <color indexed="64"/>
      </left>
      <right style="thin">
        <color indexed="64"/>
      </right>
      <top/>
      <bottom/>
      <diagonal/>
    </border>
    <border>
      <left style="medium">
        <color rgb="FFFFFFFF"/>
      </left>
      <right style="medium">
        <color rgb="FFFFFFFF"/>
      </right>
      <top/>
      <bottom/>
      <diagonal/>
    </border>
    <border>
      <left/>
      <right/>
      <top/>
      <bottom style="thin">
        <color theme="0" tint="-0.499984740745262"/>
      </bottom>
      <diagonal/>
    </border>
    <border>
      <left style="thin">
        <color indexed="64"/>
      </left>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21">
    <xf numFmtId="0" fontId="0" fillId="0" borderId="0" xfId="0"/>
    <xf numFmtId="0" fontId="3" fillId="0" borderId="0" xfId="0" applyFont="1"/>
    <xf numFmtId="0" fontId="4" fillId="2" borderId="0" xfId="0" applyFont="1" applyFill="1" applyBorder="1" applyAlignment="1">
      <alignment horizontal="left" vertical="center" wrapText="1"/>
    </xf>
    <xf numFmtId="0" fontId="9" fillId="2" borderId="1" xfId="0" applyFont="1" applyFill="1" applyBorder="1" applyAlignment="1">
      <alignment vertical="center" wrapText="1" readingOrder="1"/>
    </xf>
    <xf numFmtId="0" fontId="12" fillId="3" borderId="1" xfId="0" applyFont="1" applyFill="1" applyBorder="1" applyAlignment="1">
      <alignment horizontal="center" vertical="center" wrapText="1" readingOrder="1"/>
    </xf>
    <xf numFmtId="0" fontId="16" fillId="2" borderId="0"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wrapText="1" readingOrder="1"/>
    </xf>
    <xf numFmtId="4" fontId="8" fillId="0" borderId="1" xfId="0" applyNumberFormat="1" applyFont="1" applyFill="1" applyBorder="1" applyAlignment="1">
      <alignment horizontal="center" vertical="center" wrapText="1" readingOrder="1"/>
    </xf>
    <xf numFmtId="0" fontId="8" fillId="0" borderId="1" xfId="0" applyFont="1" applyFill="1" applyBorder="1" applyAlignment="1">
      <alignment horizontal="left" vertical="center" wrapText="1" indent="1" readingOrder="1"/>
    </xf>
    <xf numFmtId="9" fontId="8" fillId="0" borderId="1" xfId="0" applyNumberFormat="1" applyFont="1" applyFill="1" applyBorder="1" applyAlignment="1">
      <alignment horizontal="center" vertical="center" wrapText="1" readingOrder="1"/>
    </xf>
    <xf numFmtId="0" fontId="15" fillId="3" borderId="1" xfId="0" applyFont="1" applyFill="1" applyBorder="1" applyAlignment="1">
      <alignment horizontal="center" vertical="center" wrapText="1"/>
    </xf>
    <xf numFmtId="1" fontId="15" fillId="3" borderId="8"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readingOrder="1"/>
    </xf>
    <xf numFmtId="0" fontId="5" fillId="2" borderId="0" xfId="0" applyFont="1" applyFill="1" applyBorder="1" applyAlignment="1">
      <alignment horizontal="center"/>
    </xf>
    <xf numFmtId="0" fontId="10" fillId="2" borderId="0" xfId="0" applyFont="1" applyFill="1" applyBorder="1" applyAlignment="1">
      <alignment horizontal="center" vertical="center"/>
    </xf>
    <xf numFmtId="3" fontId="6" fillId="3" borderId="16" xfId="0" applyNumberFormat="1" applyFont="1" applyFill="1" applyBorder="1" applyAlignment="1">
      <alignment horizontal="right" vertical="center"/>
    </xf>
    <xf numFmtId="2" fontId="6" fillId="3" borderId="18" xfId="0" applyNumberFormat="1" applyFont="1" applyFill="1" applyBorder="1" applyAlignment="1">
      <alignment horizontal="center" vertical="center" wrapText="1"/>
    </xf>
    <xf numFmtId="2" fontId="6" fillId="3" borderId="22" xfId="0" applyNumberFormat="1" applyFont="1" applyFill="1" applyBorder="1" applyAlignment="1">
      <alignment horizontal="center" vertical="center" wrapText="1"/>
    </xf>
    <xf numFmtId="2" fontId="6" fillId="3" borderId="23" xfId="0"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2" fontId="6" fillId="3" borderId="7" xfId="0" applyNumberFormat="1" applyFont="1" applyFill="1" applyBorder="1" applyAlignment="1">
      <alignment horizontal="center" vertical="center" wrapText="1"/>
    </xf>
    <xf numFmtId="3" fontId="8" fillId="2" borderId="1" xfId="0" applyNumberFormat="1" applyFont="1" applyFill="1" applyBorder="1" applyAlignment="1">
      <alignment horizontal="left" vertical="center" wrapText="1"/>
    </xf>
    <xf numFmtId="2" fontId="6" fillId="3" borderId="8" xfId="0" applyNumberFormat="1" applyFont="1" applyFill="1" applyBorder="1" applyAlignment="1">
      <alignment horizontal="center" vertical="center" wrapText="1"/>
    </xf>
    <xf numFmtId="2" fontId="20" fillId="3" borderId="6" xfId="0" applyNumberFormat="1" applyFont="1" applyFill="1" applyBorder="1" applyAlignment="1">
      <alignment horizontal="center" vertical="center" wrapText="1"/>
    </xf>
    <xf numFmtId="0" fontId="0" fillId="0" borderId="0" xfId="0" applyAlignment="1">
      <alignment horizontal="center"/>
    </xf>
    <xf numFmtId="0" fontId="14" fillId="5" borderId="2" xfId="0" applyFont="1" applyFill="1" applyBorder="1" applyAlignment="1">
      <alignment horizontal="center" vertical="center" wrapText="1"/>
    </xf>
    <xf numFmtId="0" fontId="18" fillId="5" borderId="14" xfId="0" applyFont="1" applyFill="1" applyBorder="1" applyAlignment="1">
      <alignment horizontal="center" vertical="center" wrapText="1"/>
    </xf>
    <xf numFmtId="4" fontId="14" fillId="5" borderId="0" xfId="0" applyNumberFormat="1" applyFont="1" applyFill="1" applyBorder="1" applyAlignment="1">
      <alignment horizontal="center" vertical="center" wrapText="1" readingOrder="1"/>
    </xf>
    <xf numFmtId="0" fontId="14" fillId="5" borderId="0" xfId="0" applyFont="1" applyFill="1" applyBorder="1" applyAlignment="1">
      <alignment horizontal="center" vertical="center" wrapText="1" readingOrder="1"/>
    </xf>
    <xf numFmtId="0" fontId="3" fillId="0" borderId="0" xfId="0" applyFont="1" applyAlignment="1"/>
    <xf numFmtId="0" fontId="19" fillId="5" borderId="5" xfId="0" applyFont="1" applyFill="1" applyBorder="1" applyAlignment="1">
      <alignment vertical="center" wrapText="1"/>
    </xf>
    <xf numFmtId="0" fontId="17" fillId="3" borderId="3" xfId="0" applyFont="1" applyFill="1" applyBorder="1" applyAlignment="1">
      <alignment horizontal="center" vertical="center"/>
    </xf>
    <xf numFmtId="0" fontId="17" fillId="3" borderId="3" xfId="0" applyFont="1" applyFill="1" applyBorder="1" applyAlignment="1">
      <alignment horizontal="center" vertical="center" wrapText="1"/>
    </xf>
    <xf numFmtId="164" fontId="17" fillId="3" borderId="3" xfId="1" applyNumberFormat="1" applyFont="1" applyFill="1" applyBorder="1" applyAlignment="1">
      <alignment horizontal="center" vertical="center" wrapText="1"/>
    </xf>
    <xf numFmtId="3" fontId="17" fillId="3" borderId="17" xfId="1" applyNumberFormat="1" applyFont="1" applyFill="1" applyBorder="1" applyAlignment="1">
      <alignment horizontal="right" vertical="center" wrapText="1"/>
    </xf>
    <xf numFmtId="0" fontId="16" fillId="2" borderId="0" xfId="0" applyFont="1" applyFill="1" applyBorder="1" applyAlignment="1">
      <alignment horizontal="center" vertical="center"/>
    </xf>
    <xf numFmtId="0" fontId="28" fillId="3" borderId="11" xfId="0" applyFont="1" applyFill="1" applyBorder="1" applyAlignment="1">
      <alignment horizontal="center" vertical="center" wrapText="1" readingOrder="1"/>
    </xf>
    <xf numFmtId="0" fontId="22" fillId="6" borderId="0" xfId="0" applyFont="1" applyFill="1" applyAlignment="1">
      <alignment horizontal="center"/>
    </xf>
    <xf numFmtId="0" fontId="3" fillId="0" borderId="0" xfId="0" applyFont="1" applyFill="1" applyAlignment="1">
      <alignment horizontal="left"/>
    </xf>
    <xf numFmtId="3" fontId="3" fillId="0" borderId="0" xfId="0" applyNumberFormat="1" applyFont="1"/>
    <xf numFmtId="4" fontId="3" fillId="0" borderId="0" xfId="0" applyNumberFormat="1" applyFont="1"/>
    <xf numFmtId="0" fontId="26" fillId="0" borderId="0" xfId="0" applyFont="1"/>
    <xf numFmtId="0" fontId="22" fillId="7" borderId="0" xfId="0" applyFont="1" applyFill="1" applyAlignment="1">
      <alignment horizontal="center"/>
    </xf>
    <xf numFmtId="0" fontId="3" fillId="0" borderId="0" xfId="0" applyFont="1" applyAlignment="1">
      <alignment horizontal="center"/>
    </xf>
    <xf numFmtId="3" fontId="3" fillId="0" borderId="0" xfId="0" applyNumberFormat="1" applyFont="1" applyAlignment="1">
      <alignment horizontal="center"/>
    </xf>
    <xf numFmtId="4" fontId="3" fillId="0" borderId="0" xfId="0" applyNumberFormat="1" applyFont="1" applyAlignment="1">
      <alignment horizontal="center"/>
    </xf>
    <xf numFmtId="0" fontId="3" fillId="0" borderId="0" xfId="0" applyFont="1" applyFill="1" applyAlignment="1">
      <alignment horizontal="left" wrapText="1"/>
    </xf>
    <xf numFmtId="0" fontId="3" fillId="0" borderId="0" xfId="0" applyFont="1" applyFill="1" applyAlignment="1">
      <alignment horizontal="center" vertical="center"/>
    </xf>
    <xf numFmtId="3" fontId="3" fillId="0" borderId="0" xfId="0" applyNumberFormat="1" applyFont="1" applyFill="1" applyAlignment="1">
      <alignment horizontal="center" vertical="center"/>
    </xf>
    <xf numFmtId="0" fontId="7" fillId="2" borderId="1" xfId="0" applyFont="1" applyFill="1" applyBorder="1" applyAlignment="1">
      <alignment horizontal="center" vertical="center" wrapText="1"/>
    </xf>
    <xf numFmtId="1" fontId="15" fillId="3" borderId="1" xfId="0" applyNumberFormat="1" applyFont="1" applyFill="1" applyBorder="1" applyAlignment="1">
      <alignment horizontal="center" vertical="center" wrapText="1"/>
    </xf>
    <xf numFmtId="4" fontId="0" fillId="0" borderId="0" xfId="0" applyNumberFormat="1"/>
    <xf numFmtId="3" fontId="0" fillId="0" borderId="0" xfId="0" applyNumberFormat="1"/>
    <xf numFmtId="0" fontId="29" fillId="2" borderId="0" xfId="0" applyFont="1" applyFill="1" applyBorder="1" applyAlignment="1">
      <alignment horizontal="center" vertical="center"/>
    </xf>
    <xf numFmtId="0" fontId="17" fillId="3" borderId="0" xfId="0" applyFont="1" applyFill="1" applyBorder="1" applyAlignment="1">
      <alignment horizontal="left" vertical="center"/>
    </xf>
    <xf numFmtId="3" fontId="7" fillId="2" borderId="1" xfId="1" applyNumberFormat="1" applyFont="1" applyFill="1" applyBorder="1" applyAlignment="1">
      <alignment horizontal="left" vertical="center" wrapText="1"/>
    </xf>
    <xf numFmtId="0" fontId="4" fillId="2" borderId="19" xfId="0" applyFont="1" applyFill="1" applyBorder="1" applyAlignment="1">
      <alignment horizontal="left" vertical="center" wrapText="1"/>
    </xf>
    <xf numFmtId="3" fontId="6" fillId="3" borderId="21" xfId="0" applyNumberFormat="1" applyFont="1" applyFill="1" applyBorder="1" applyAlignment="1">
      <alignment horizontal="left" vertical="center"/>
    </xf>
    <xf numFmtId="3" fontId="17" fillId="3" borderId="17" xfId="1" applyNumberFormat="1" applyFont="1" applyFill="1" applyBorder="1" applyAlignment="1">
      <alignment horizontal="left" vertical="center" wrapText="1"/>
    </xf>
    <xf numFmtId="0" fontId="0" fillId="2" borderId="19" xfId="0" applyFont="1" applyFill="1" applyBorder="1" applyAlignment="1">
      <alignment horizontal="left" vertical="center" wrapText="1"/>
    </xf>
    <xf numFmtId="0" fontId="0" fillId="2" borderId="24" xfId="0" applyFont="1" applyFill="1" applyBorder="1" applyAlignment="1">
      <alignment horizontal="left" vertical="center" wrapText="1"/>
    </xf>
    <xf numFmtId="0" fontId="0" fillId="2" borderId="25" xfId="0" applyFont="1" applyFill="1" applyBorder="1" applyAlignment="1">
      <alignment horizontal="left" vertical="center" wrapText="1"/>
    </xf>
    <xf numFmtId="3" fontId="17" fillId="3" borderId="22" xfId="1" applyNumberFormat="1" applyFont="1" applyFill="1" applyBorder="1" applyAlignment="1">
      <alignment horizontal="left" vertical="center" wrapText="1"/>
    </xf>
    <xf numFmtId="0" fontId="6" fillId="3" borderId="1" xfId="0" applyFont="1" applyFill="1" applyBorder="1" applyAlignment="1">
      <alignment horizontal="left" vertical="center"/>
    </xf>
    <xf numFmtId="0" fontId="2" fillId="2" borderId="1" xfId="0" applyFont="1" applyFill="1" applyBorder="1" applyAlignment="1">
      <alignment horizontal="left" vertical="center" wrapText="1"/>
    </xf>
    <xf numFmtId="0" fontId="0" fillId="2" borderId="1" xfId="0" applyFont="1" applyFill="1" applyBorder="1" applyAlignment="1">
      <alignment horizontal="left" vertical="center" wrapText="1"/>
    </xf>
    <xf numFmtId="3" fontId="6" fillId="3" borderId="21" xfId="1" applyNumberFormat="1" applyFont="1" applyFill="1" applyBorder="1" applyAlignment="1">
      <alignment horizontal="left" vertical="center" wrapText="1"/>
    </xf>
    <xf numFmtId="3" fontId="6" fillId="3" borderId="22" xfId="1" applyNumberFormat="1" applyFont="1" applyFill="1" applyBorder="1" applyAlignment="1">
      <alignment horizontal="left" vertical="center" wrapText="1"/>
    </xf>
    <xf numFmtId="0" fontId="0" fillId="2" borderId="0" xfId="0" applyFont="1" applyFill="1" applyBorder="1" applyAlignment="1">
      <alignment horizontal="left" vertical="center" wrapText="1"/>
    </xf>
    <xf numFmtId="3" fontId="6" fillId="3" borderId="29" xfId="0" applyNumberFormat="1" applyFont="1" applyFill="1" applyBorder="1" applyAlignment="1">
      <alignment horizontal="left" vertical="center"/>
    </xf>
    <xf numFmtId="3" fontId="6" fillId="3" borderId="7" xfId="1" applyNumberFormat="1" applyFont="1" applyFill="1" applyBorder="1" applyAlignment="1">
      <alignment horizontal="left" vertical="center" wrapText="1"/>
    </xf>
    <xf numFmtId="3" fontId="6" fillId="3" borderId="7" xfId="0" applyNumberFormat="1" applyFont="1" applyFill="1" applyBorder="1" applyAlignment="1">
      <alignment horizontal="left" vertical="center"/>
    </xf>
    <xf numFmtId="3" fontId="6" fillId="3" borderId="6" xfId="0" applyNumberFormat="1" applyFont="1" applyFill="1" applyBorder="1" applyAlignment="1">
      <alignment horizontal="left" vertical="center"/>
    </xf>
    <xf numFmtId="0" fontId="2" fillId="2" borderId="32" xfId="0" applyFont="1" applyFill="1" applyBorder="1" applyAlignment="1">
      <alignment horizontal="left" vertical="center"/>
    </xf>
    <xf numFmtId="0" fontId="0" fillId="2" borderId="32" xfId="0" applyFont="1" applyFill="1" applyBorder="1" applyAlignment="1">
      <alignment horizontal="left" vertical="center" wrapText="1"/>
    </xf>
    <xf numFmtId="0" fontId="0" fillId="2" borderId="35" xfId="0" applyFont="1" applyFill="1" applyBorder="1" applyAlignment="1">
      <alignment horizontal="left" vertical="center" wrapText="1"/>
    </xf>
    <xf numFmtId="0" fontId="6" fillId="3" borderId="6" xfId="0" applyFont="1" applyFill="1" applyBorder="1" applyAlignment="1">
      <alignment horizontal="left" vertical="center"/>
    </xf>
    <xf numFmtId="0" fontId="17" fillId="3" borderId="6" xfId="0" applyFont="1" applyFill="1" applyBorder="1" applyAlignment="1">
      <alignment horizontal="left" vertical="center"/>
    </xf>
    <xf numFmtId="3" fontId="17" fillId="3" borderId="8" xfId="1" applyNumberFormat="1" applyFont="1" applyFill="1" applyBorder="1" applyAlignment="1">
      <alignment horizontal="left" vertical="center" wrapText="1"/>
    </xf>
    <xf numFmtId="0" fontId="21" fillId="4" borderId="32" xfId="0" applyFont="1" applyFill="1" applyBorder="1" applyAlignment="1">
      <alignment horizontal="left" vertical="center"/>
    </xf>
    <xf numFmtId="0" fontId="0" fillId="2" borderId="31" xfId="0" applyFont="1" applyFill="1" applyBorder="1" applyAlignment="1">
      <alignment horizontal="left" vertical="center" wrapText="1"/>
    </xf>
    <xf numFmtId="0" fontId="13" fillId="2" borderId="1" xfId="0" applyFont="1" applyFill="1" applyBorder="1" applyAlignment="1">
      <alignment vertical="center" wrapText="1" readingOrder="1"/>
    </xf>
    <xf numFmtId="0" fontId="7" fillId="2" borderId="1" xfId="0" applyFont="1" applyFill="1" applyBorder="1" applyAlignment="1">
      <alignment vertical="center" wrapText="1" readingOrder="1"/>
    </xf>
    <xf numFmtId="3" fontId="7" fillId="2" borderId="1" xfId="1" applyNumberFormat="1" applyFont="1" applyFill="1" applyBorder="1" applyAlignment="1">
      <alignment vertical="center" wrapText="1" readingOrder="1"/>
    </xf>
    <xf numFmtId="3" fontId="8" fillId="2" borderId="12" xfId="0" applyNumberFormat="1" applyFont="1" applyFill="1" applyBorder="1" applyAlignment="1">
      <alignment vertical="center" wrapText="1" readingOrder="1"/>
    </xf>
    <xf numFmtId="4" fontId="9" fillId="2" borderId="1" xfId="0" applyNumberFormat="1" applyFont="1" applyFill="1" applyBorder="1" applyAlignment="1">
      <alignment vertical="center" wrapText="1" readingOrder="1"/>
    </xf>
    <xf numFmtId="4" fontId="8" fillId="0" borderId="1" xfId="0" applyNumberFormat="1" applyFont="1" applyFill="1" applyBorder="1" applyAlignment="1">
      <alignment vertical="center" wrapText="1" readingOrder="1"/>
    </xf>
    <xf numFmtId="3" fontId="8" fillId="2" borderId="1" xfId="0" applyNumberFormat="1" applyFont="1" applyFill="1" applyBorder="1" applyAlignment="1">
      <alignment vertical="center" wrapText="1" readingOrder="1"/>
    </xf>
    <xf numFmtId="2" fontId="9" fillId="2" borderId="1" xfId="0" applyNumberFormat="1" applyFont="1" applyFill="1" applyBorder="1" applyAlignment="1">
      <alignment vertical="center" wrapText="1" readingOrder="1"/>
    </xf>
    <xf numFmtId="0" fontId="13" fillId="3" borderId="13" xfId="0" applyFont="1" applyFill="1" applyBorder="1" applyAlignment="1">
      <alignment vertical="center" wrapText="1" readingOrder="1"/>
    </xf>
    <xf numFmtId="0" fontId="13" fillId="2" borderId="12" xfId="0" applyFont="1" applyFill="1" applyBorder="1" applyAlignment="1">
      <alignment vertical="center" wrapText="1" readingOrder="1"/>
    </xf>
    <xf numFmtId="0" fontId="9" fillId="2" borderId="12" xfId="0" applyFont="1" applyFill="1" applyBorder="1" applyAlignment="1">
      <alignment vertical="center" wrapText="1" readingOrder="1"/>
    </xf>
    <xf numFmtId="4" fontId="9" fillId="2" borderId="12" xfId="0" applyNumberFormat="1" applyFont="1" applyFill="1" applyBorder="1" applyAlignment="1">
      <alignment vertical="center" wrapText="1" readingOrder="1"/>
    </xf>
    <xf numFmtId="4" fontId="8" fillId="2" borderId="1" xfId="0" applyNumberFormat="1" applyFont="1" applyFill="1" applyBorder="1" applyAlignment="1">
      <alignment vertical="center" wrapText="1" readingOrder="1"/>
    </xf>
    <xf numFmtId="3" fontId="9" fillId="2" borderId="1" xfId="0" applyNumberFormat="1" applyFont="1" applyFill="1" applyBorder="1" applyAlignment="1">
      <alignment vertical="center" wrapText="1" readingOrder="1"/>
    </xf>
    <xf numFmtId="4" fontId="8" fillId="2" borderId="12" xfId="0" applyNumberFormat="1" applyFont="1" applyFill="1" applyBorder="1" applyAlignment="1">
      <alignment vertical="center" wrapText="1" readingOrder="1"/>
    </xf>
    <xf numFmtId="9" fontId="8" fillId="0" borderId="1" xfId="2" applyFont="1" applyFill="1" applyBorder="1" applyAlignment="1">
      <alignment horizontal="center" vertical="center" wrapText="1" readingOrder="1"/>
    </xf>
    <xf numFmtId="4" fontId="27" fillId="5" borderId="2" xfId="1" applyNumberFormat="1" applyFont="1" applyFill="1" applyBorder="1" applyAlignment="1">
      <alignment horizontal="center" vertical="center" wrapText="1"/>
    </xf>
    <xf numFmtId="0" fontId="6" fillId="3" borderId="6" xfId="0" applyFont="1" applyFill="1" applyBorder="1" applyAlignment="1">
      <alignment horizontal="center" vertical="center"/>
    </xf>
    <xf numFmtId="3" fontId="17" fillId="3" borderId="16" xfId="1" applyNumberFormat="1" applyFont="1" applyFill="1" applyBorder="1" applyAlignment="1">
      <alignment horizontal="center" vertical="center" wrapText="1"/>
    </xf>
    <xf numFmtId="3" fontId="17" fillId="3" borderId="21" xfId="1" applyNumberFormat="1" applyFont="1" applyFill="1" applyBorder="1" applyAlignment="1">
      <alignment horizontal="center" vertical="center" wrapText="1"/>
    </xf>
    <xf numFmtId="3" fontId="6" fillId="3" borderId="21" xfId="1" applyNumberFormat="1" applyFont="1" applyFill="1" applyBorder="1" applyAlignment="1">
      <alignment horizontal="center" vertical="center" wrapText="1"/>
    </xf>
    <xf numFmtId="3" fontId="17" fillId="3" borderId="20" xfId="0" applyNumberFormat="1" applyFont="1" applyFill="1" applyBorder="1" applyAlignment="1">
      <alignment horizontal="center" vertical="center"/>
    </xf>
    <xf numFmtId="3" fontId="7" fillId="2" borderId="1" xfId="1" applyNumberFormat="1" applyFont="1" applyFill="1" applyBorder="1" applyAlignment="1">
      <alignment horizontal="center" vertical="center" wrapText="1"/>
    </xf>
    <xf numFmtId="3" fontId="17" fillId="3" borderId="7" xfId="1" applyNumberFormat="1"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16" fillId="2" borderId="0" xfId="0" applyFont="1" applyFill="1" applyBorder="1" applyAlignment="1">
      <alignment horizontal="right" vertical="center"/>
    </xf>
    <xf numFmtId="0" fontId="30" fillId="2" borderId="0" xfId="0" applyFont="1" applyFill="1" applyBorder="1" applyAlignment="1">
      <alignment horizontal="center" vertical="center"/>
    </xf>
    <xf numFmtId="4" fontId="9" fillId="2" borderId="9" xfId="0" applyNumberFormat="1" applyFont="1" applyFill="1" applyBorder="1" applyAlignment="1">
      <alignment horizontal="center" vertical="center" wrapText="1"/>
    </xf>
    <xf numFmtId="2" fontId="6" fillId="3" borderId="16" xfId="0" applyNumberFormat="1" applyFont="1" applyFill="1" applyBorder="1" applyAlignment="1">
      <alignment horizontal="center" vertical="center" wrapText="1"/>
    </xf>
    <xf numFmtId="2" fontId="6" fillId="3" borderId="17" xfId="0" applyNumberFormat="1" applyFont="1" applyFill="1" applyBorder="1" applyAlignment="1">
      <alignment horizontal="center" vertical="center" wrapText="1"/>
    </xf>
    <xf numFmtId="2" fontId="6" fillId="3" borderId="2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16" fillId="2" borderId="0" xfId="0" applyFont="1" applyFill="1" applyBorder="1" applyAlignment="1">
      <alignment horizontal="center" vertical="center"/>
    </xf>
    <xf numFmtId="0" fontId="7" fillId="2" borderId="1" xfId="0" applyFont="1" applyFill="1" applyBorder="1" applyAlignment="1">
      <alignment horizontal="center" vertical="center" wrapText="1"/>
    </xf>
    <xf numFmtId="0" fontId="16" fillId="2" borderId="1" xfId="0" applyFont="1" applyFill="1" applyBorder="1" applyAlignment="1">
      <alignment vertical="center" wrapText="1" readingOrder="1"/>
    </xf>
    <xf numFmtId="0" fontId="8" fillId="2" borderId="1" xfId="0" applyFont="1" applyFill="1" applyBorder="1" applyAlignment="1">
      <alignment horizontal="left" vertical="center" wrapText="1" indent="1" readingOrder="1"/>
    </xf>
    <xf numFmtId="0" fontId="7" fillId="2" borderId="1" xfId="0" applyFont="1" applyFill="1" applyBorder="1" applyAlignment="1">
      <alignment horizontal="justify" vertical="center" wrapText="1"/>
    </xf>
    <xf numFmtId="0" fontId="8" fillId="0" borderId="12" xfId="0" applyFont="1" applyFill="1" applyBorder="1" applyAlignment="1">
      <alignment horizontal="center" vertical="center" wrapText="1" readingOrder="1"/>
    </xf>
    <xf numFmtId="4" fontId="8" fillId="0" borderId="12" xfId="0" applyNumberFormat="1" applyFont="1" applyFill="1" applyBorder="1" applyAlignment="1">
      <alignment horizontal="center" vertical="center" wrapText="1" readingOrder="1"/>
    </xf>
    <xf numFmtId="0" fontId="8" fillId="2" borderId="1" xfId="0" applyFont="1" applyFill="1" applyBorder="1" applyAlignment="1">
      <alignment horizontal="justify" vertical="center" wrapText="1"/>
    </xf>
    <xf numFmtId="0" fontId="9" fillId="2" borderId="1" xfId="0" applyFont="1" applyFill="1" applyBorder="1" applyAlignment="1">
      <alignment horizontal="center" vertical="center" wrapText="1" readingOrder="1"/>
    </xf>
    <xf numFmtId="0" fontId="7" fillId="2" borderId="27" xfId="0" applyFont="1" applyFill="1" applyBorder="1" applyAlignment="1">
      <alignment horizontal="left" vertical="center" wrapText="1"/>
    </xf>
    <xf numFmtId="3" fontId="7" fillId="2" borderId="27" xfId="1" applyNumberFormat="1" applyFont="1" applyFill="1" applyBorder="1" applyAlignment="1">
      <alignment horizontal="center" vertical="center" wrapText="1"/>
    </xf>
    <xf numFmtId="3" fontId="8" fillId="2" borderId="27" xfId="0" applyNumberFormat="1" applyFont="1" applyFill="1" applyBorder="1" applyAlignment="1">
      <alignment horizontal="left" vertical="center" wrapText="1"/>
    </xf>
    <xf numFmtId="4" fontId="7" fillId="2" borderId="1" xfId="1" applyNumberFormat="1" applyFont="1" applyFill="1" applyBorder="1" applyAlignment="1">
      <alignment horizontal="center" vertical="center" wrapText="1"/>
    </xf>
    <xf numFmtId="4" fontId="9" fillId="2" borderId="0" xfId="0" applyNumberFormat="1" applyFont="1" applyFill="1" applyBorder="1" applyAlignment="1">
      <alignment horizontal="left" vertical="center" wrapText="1"/>
    </xf>
    <xf numFmtId="10" fontId="8" fillId="2" borderId="1" xfId="0" applyNumberFormat="1" applyFont="1" applyFill="1" applyBorder="1" applyAlignment="1">
      <alignment horizontal="left" vertical="center" wrapText="1"/>
    </xf>
    <xf numFmtId="9" fontId="9" fillId="2" borderId="1" xfId="2" applyFont="1" applyFill="1" applyBorder="1" applyAlignment="1">
      <alignment horizontal="center" vertical="center" wrapText="1"/>
    </xf>
    <xf numFmtId="4" fontId="9" fillId="2" borderId="9" xfId="0" applyNumberFormat="1" applyFont="1" applyFill="1" applyBorder="1" applyAlignment="1">
      <alignment horizontal="left" vertical="center" wrapText="1"/>
    </xf>
    <xf numFmtId="0" fontId="7" fillId="2" borderId="34" xfId="0" applyFont="1" applyFill="1" applyBorder="1" applyAlignment="1">
      <alignment horizontal="left" vertical="center" wrapText="1"/>
    </xf>
    <xf numFmtId="3" fontId="7" fillId="2" borderId="34" xfId="1" applyNumberFormat="1" applyFont="1" applyFill="1" applyBorder="1" applyAlignment="1">
      <alignment horizontal="center" vertical="center" wrapText="1"/>
    </xf>
    <xf numFmtId="3" fontId="8" fillId="2" borderId="34" xfId="0" applyNumberFormat="1" applyFont="1" applyFill="1" applyBorder="1" applyAlignment="1">
      <alignment horizontal="left" vertical="center" wrapText="1"/>
    </xf>
    <xf numFmtId="0" fontId="8" fillId="2" borderId="1" xfId="0" applyFont="1" applyFill="1" applyBorder="1" applyAlignment="1">
      <alignment horizontal="left" vertical="center" wrapText="1"/>
    </xf>
    <xf numFmtId="9" fontId="8" fillId="2" borderId="1" xfId="2" applyFont="1" applyFill="1" applyBorder="1" applyAlignment="1">
      <alignment horizontal="center" vertical="center" wrapText="1"/>
    </xf>
    <xf numFmtId="2" fontId="8" fillId="2" borderId="1" xfId="0" applyNumberFormat="1" applyFont="1" applyFill="1" applyBorder="1" applyAlignment="1">
      <alignment horizontal="left" vertical="center" wrapText="1"/>
    </xf>
    <xf numFmtId="3" fontId="7" fillId="2" borderId="20" xfId="1" applyNumberFormat="1" applyFont="1" applyFill="1" applyBorder="1" applyAlignment="1">
      <alignment vertical="center" wrapText="1" readingOrder="1"/>
    </xf>
    <xf numFmtId="0" fontId="7" fillId="2" borderId="12" xfId="0" applyFont="1" applyFill="1" applyBorder="1" applyAlignment="1">
      <alignment horizontal="center" vertical="center" wrapText="1"/>
    </xf>
    <xf numFmtId="0" fontId="7" fillId="2" borderId="12" xfId="0" applyFont="1" applyFill="1" applyBorder="1" applyAlignment="1">
      <alignment horizontal="left" vertical="center" wrapText="1"/>
    </xf>
    <xf numFmtId="9" fontId="8" fillId="0" borderId="12" xfId="0" applyNumberFormat="1" applyFont="1" applyFill="1" applyBorder="1" applyAlignment="1">
      <alignment horizontal="center" vertical="center" wrapText="1" readingOrder="1"/>
    </xf>
    <xf numFmtId="0" fontId="14" fillId="0" borderId="12" xfId="0" applyFont="1" applyFill="1" applyBorder="1" applyAlignment="1">
      <alignment horizontal="center" vertical="center" wrapText="1" readingOrder="1"/>
    </xf>
    <xf numFmtId="0" fontId="14" fillId="0" borderId="37" xfId="0" applyFont="1" applyFill="1" applyBorder="1" applyAlignment="1">
      <alignment horizontal="center" vertical="center" wrapText="1" readingOrder="1"/>
    </xf>
    <xf numFmtId="0" fontId="14" fillId="0" borderId="1" xfId="0" applyFont="1" applyFill="1" applyBorder="1" applyAlignment="1">
      <alignment horizontal="center" vertical="center" wrapText="1" readingOrder="1"/>
    </xf>
    <xf numFmtId="0" fontId="7" fillId="0" borderId="1" xfId="0" applyFont="1" applyBorder="1"/>
    <xf numFmtId="9" fontId="7" fillId="0" borderId="1" xfId="2" applyFont="1" applyBorder="1" applyAlignment="1">
      <alignment horizontal="center" vertical="center"/>
    </xf>
    <xf numFmtId="4" fontId="7" fillId="0" borderId="1" xfId="0" applyNumberFormat="1" applyFont="1" applyBorder="1" applyAlignment="1">
      <alignment horizontal="center" vertical="center"/>
    </xf>
    <xf numFmtId="0" fontId="7" fillId="0" borderId="1" xfId="0" applyFont="1" applyBorder="1" applyAlignment="1">
      <alignment wrapText="1"/>
    </xf>
    <xf numFmtId="0" fontId="7" fillId="0" borderId="1" xfId="0" applyFont="1" applyFill="1" applyBorder="1" applyAlignment="1">
      <alignment horizontal="left" vertical="center" wrapText="1"/>
    </xf>
    <xf numFmtId="0" fontId="8" fillId="2" borderId="1" xfId="0" applyFont="1" applyFill="1" applyBorder="1" applyAlignment="1">
      <alignment vertical="center" wrapText="1" readingOrder="1"/>
    </xf>
    <xf numFmtId="0" fontId="7" fillId="2" borderId="13" xfId="0" applyFont="1" applyFill="1" applyBorder="1" applyAlignment="1">
      <alignment horizontal="center" vertical="center" wrapText="1"/>
    </xf>
    <xf numFmtId="2" fontId="9" fillId="2" borderId="14" xfId="0" applyNumberFormat="1" applyFont="1" applyFill="1" applyBorder="1" applyAlignment="1">
      <alignment horizontal="left" vertical="center" wrapText="1"/>
    </xf>
    <xf numFmtId="4" fontId="9" fillId="2" borderId="1" xfId="0" applyNumberFormat="1" applyFont="1" applyFill="1" applyBorder="1" applyAlignment="1">
      <alignment horizontal="center" vertical="center" wrapText="1"/>
    </xf>
    <xf numFmtId="0" fontId="7" fillId="0" borderId="1" xfId="0" applyFont="1" applyBorder="1" applyAlignment="1">
      <alignment vertical="center" wrapText="1"/>
    </xf>
    <xf numFmtId="3" fontId="8" fillId="2" borderId="1" xfId="0" applyNumberFormat="1" applyFont="1" applyFill="1" applyBorder="1" applyAlignment="1">
      <alignment horizontal="center" vertical="center" wrapText="1"/>
    </xf>
    <xf numFmtId="3"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left" vertical="center" wrapText="1"/>
    </xf>
    <xf numFmtId="10" fontId="7" fillId="2" borderId="1" xfId="2" applyNumberFormat="1" applyFont="1" applyFill="1" applyBorder="1" applyAlignment="1">
      <alignment horizontal="center" vertical="center" wrapText="1"/>
    </xf>
    <xf numFmtId="10" fontId="9" fillId="2" borderId="1" xfId="2"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3" fontId="7" fillId="2" borderId="1" xfId="0" applyNumberFormat="1" applyFont="1" applyFill="1" applyBorder="1" applyAlignment="1">
      <alignment horizontal="left" vertical="center" wrapText="1"/>
    </xf>
    <xf numFmtId="0" fontId="7" fillId="2" borderId="1" xfId="0" applyFont="1" applyFill="1" applyBorder="1" applyAlignment="1">
      <alignment horizontal="left" vertical="center" wrapText="1"/>
    </xf>
    <xf numFmtId="2" fontId="9" fillId="2" borderId="1" xfId="0" applyNumberFormat="1" applyFont="1" applyFill="1" applyBorder="1" applyAlignment="1">
      <alignment horizontal="left" vertical="center" wrapText="1"/>
    </xf>
    <xf numFmtId="4" fontId="8" fillId="2" borderId="1" xfId="0" applyNumberFormat="1" applyFont="1" applyFill="1" applyBorder="1" applyAlignment="1">
      <alignment horizontal="center" vertical="center" wrapText="1"/>
    </xf>
    <xf numFmtId="0" fontId="7" fillId="0" borderId="0" xfId="0" applyFont="1"/>
    <xf numFmtId="0" fontId="7" fillId="2" borderId="6" xfId="0" applyFont="1" applyFill="1" applyBorder="1" applyAlignment="1">
      <alignment horizontal="center" vertical="center" wrapText="1"/>
    </xf>
    <xf numFmtId="3" fontId="32" fillId="5" borderId="1" xfId="1" applyNumberFormat="1" applyFont="1" applyFill="1" applyBorder="1" applyAlignment="1">
      <alignment horizontal="center" vertical="center" wrapText="1"/>
    </xf>
    <xf numFmtId="0" fontId="32" fillId="5" borderId="1" xfId="0" applyFont="1" applyFill="1" applyBorder="1" applyAlignment="1">
      <alignment horizontal="center" vertical="center" wrapText="1"/>
    </xf>
    <xf numFmtId="3" fontId="32" fillId="5" borderId="14" xfId="1" applyNumberFormat="1" applyFont="1" applyFill="1" applyBorder="1" applyAlignment="1">
      <alignment horizontal="right" vertical="center" wrapText="1"/>
    </xf>
    <xf numFmtId="4" fontId="7" fillId="0" borderId="1" xfId="0" applyNumberFormat="1" applyFont="1" applyBorder="1" applyAlignment="1">
      <alignment horizontal="center" vertical="center" wrapText="1"/>
    </xf>
    <xf numFmtId="0" fontId="14" fillId="2" borderId="1" xfId="0" applyFont="1" applyFill="1" applyBorder="1" applyAlignment="1">
      <alignment vertical="center" wrapText="1" readingOrder="1"/>
    </xf>
    <xf numFmtId="0" fontId="14" fillId="2" borderId="13" xfId="0" applyFont="1" applyFill="1" applyBorder="1" applyAlignment="1">
      <alignment vertical="center" wrapText="1" readingOrder="1"/>
    </xf>
    <xf numFmtId="0" fontId="16" fillId="2" borderId="32" xfId="0" applyFont="1" applyFill="1" applyBorder="1" applyAlignment="1">
      <alignment vertical="center" wrapText="1" readingOrder="1"/>
    </xf>
    <xf numFmtId="0" fontId="15" fillId="3" borderId="20" xfId="0" applyFont="1" applyFill="1" applyBorder="1" applyAlignment="1">
      <alignment horizontal="center" vertical="center"/>
    </xf>
    <xf numFmtId="4" fontId="15" fillId="3" borderId="20" xfId="0" applyNumberFormat="1" applyFont="1" applyFill="1" applyBorder="1" applyAlignment="1">
      <alignment horizontal="center" vertical="center"/>
    </xf>
    <xf numFmtId="3" fontId="15" fillId="3" borderId="21" xfId="1" applyNumberFormat="1" applyFont="1" applyFill="1" applyBorder="1" applyAlignment="1">
      <alignment horizontal="right" vertical="center" wrapText="1"/>
    </xf>
    <xf numFmtId="9" fontId="8" fillId="3" borderId="21" xfId="0" applyNumberFormat="1" applyFont="1" applyFill="1" applyBorder="1" applyAlignment="1">
      <alignment horizontal="center" vertical="center" wrapText="1" readingOrder="1"/>
    </xf>
    <xf numFmtId="2" fontId="15" fillId="3" borderId="22" xfId="0" applyNumberFormat="1" applyFont="1" applyFill="1" applyBorder="1" applyAlignment="1">
      <alignment horizontal="center" vertical="center" wrapText="1"/>
    </xf>
    <xf numFmtId="3" fontId="15" fillId="3" borderId="21" xfId="0" applyNumberFormat="1" applyFont="1" applyFill="1" applyBorder="1" applyAlignment="1">
      <alignment horizontal="right" vertical="center"/>
    </xf>
    <xf numFmtId="0" fontId="13" fillId="2" borderId="1" xfId="0" applyFont="1" applyFill="1" applyBorder="1" applyAlignment="1">
      <alignment horizontal="center" vertical="center" wrapText="1" readingOrder="1"/>
    </xf>
    <xf numFmtId="3" fontId="32" fillId="2" borderId="2" xfId="1" applyNumberFormat="1" applyFont="1" applyFill="1" applyBorder="1" applyAlignment="1">
      <alignment horizontal="right" vertical="center" wrapText="1"/>
    </xf>
    <xf numFmtId="0" fontId="32" fillId="2" borderId="2" xfId="0" applyFont="1" applyFill="1" applyBorder="1" applyAlignment="1">
      <alignment horizontal="center" vertical="center" wrapText="1"/>
    </xf>
    <xf numFmtId="3" fontId="15" fillId="3" borderId="7" xfId="1" applyNumberFormat="1" applyFont="1" applyFill="1" applyBorder="1" applyAlignment="1">
      <alignment horizontal="right" vertical="center" wrapText="1"/>
    </xf>
    <xf numFmtId="3" fontId="15" fillId="3" borderId="7" xfId="0" applyNumberFormat="1" applyFont="1" applyFill="1" applyBorder="1" applyAlignment="1">
      <alignment horizontal="center" vertical="center"/>
    </xf>
    <xf numFmtId="2" fontId="15" fillId="3" borderId="7" xfId="0" applyNumberFormat="1" applyFont="1" applyFill="1" applyBorder="1" applyAlignment="1">
      <alignment horizontal="center" vertical="center" wrapText="1"/>
    </xf>
    <xf numFmtId="2" fontId="15" fillId="3" borderId="8" xfId="0" applyNumberFormat="1" applyFont="1" applyFill="1" applyBorder="1" applyAlignment="1">
      <alignment horizontal="center" vertical="center" wrapText="1"/>
    </xf>
    <xf numFmtId="0" fontId="25" fillId="3" borderId="1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pplyProtection="1">
      <alignment horizontal="center" vertical="center" wrapText="1"/>
    </xf>
    <xf numFmtId="0" fontId="16" fillId="2" borderId="6" xfId="0" applyFont="1" applyFill="1" applyBorder="1" applyAlignment="1">
      <alignment horizontal="center" vertical="center" wrapText="1"/>
    </xf>
    <xf numFmtId="0" fontId="31" fillId="0" borderId="0" xfId="0" applyFont="1"/>
    <xf numFmtId="0" fontId="24" fillId="5" borderId="5" xfId="0" applyFont="1" applyFill="1" applyBorder="1" applyAlignment="1">
      <alignment vertical="center" wrapText="1"/>
    </xf>
    <xf numFmtId="0" fontId="16" fillId="0" borderId="1" xfId="0" applyFont="1" applyBorder="1" applyAlignment="1">
      <alignment vertical="center"/>
    </xf>
    <xf numFmtId="0" fontId="16" fillId="0" borderId="0" xfId="0" applyFont="1" applyAlignment="1">
      <alignment vertical="center"/>
    </xf>
    <xf numFmtId="0" fontId="31" fillId="0" borderId="0" xfId="0" applyFont="1" applyAlignment="1">
      <alignment vertical="center"/>
    </xf>
    <xf numFmtId="4" fontId="22" fillId="7" borderId="0" xfId="0" applyNumberFormat="1" applyFont="1" applyFill="1" applyAlignment="1">
      <alignment horizontal="center"/>
    </xf>
    <xf numFmtId="0" fontId="16" fillId="2" borderId="1" xfId="0" applyFont="1" applyFill="1" applyBorder="1" applyAlignment="1">
      <alignment horizontal="center" vertical="center"/>
    </xf>
    <xf numFmtId="4" fontId="7" fillId="0" borderId="1" xfId="0" applyNumberFormat="1" applyFont="1" applyBorder="1" applyAlignment="1">
      <alignment horizontal="left" vertical="center" wrapText="1"/>
    </xf>
    <xf numFmtId="0" fontId="7" fillId="0" borderId="1" xfId="0" applyFont="1" applyFill="1" applyBorder="1" applyAlignment="1">
      <alignmen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10" fontId="8" fillId="2" borderId="9" xfId="0" applyNumberFormat="1" applyFont="1" applyFill="1" applyBorder="1" applyAlignment="1">
      <alignment horizontal="left" vertical="center" wrapText="1"/>
    </xf>
    <xf numFmtId="0" fontId="16" fillId="2" borderId="0" xfId="0" applyFont="1" applyFill="1" applyBorder="1" applyAlignment="1">
      <alignment horizontal="center" vertical="center"/>
    </xf>
    <xf numFmtId="0" fontId="6" fillId="3" borderId="4" xfId="0" applyFont="1" applyFill="1" applyBorder="1" applyAlignment="1">
      <alignment horizontal="center" vertical="center" wrapText="1"/>
    </xf>
    <xf numFmtId="0" fontId="17" fillId="3" borderId="37" xfId="0" applyFont="1" applyFill="1" applyBorder="1" applyAlignment="1">
      <alignment horizontal="center" vertical="center"/>
    </xf>
    <xf numFmtId="0" fontId="4" fillId="2" borderId="0" xfId="0" applyFont="1" applyFill="1" applyBorder="1" applyAlignment="1">
      <alignment horizontal="center"/>
    </xf>
    <xf numFmtId="0" fontId="23" fillId="3" borderId="9" xfId="0" applyFont="1" applyFill="1" applyBorder="1" applyAlignment="1">
      <alignment horizontal="center" vertical="center" wrapText="1"/>
    </xf>
    <xf numFmtId="0" fontId="15" fillId="3" borderId="9" xfId="0" applyFont="1" applyFill="1" applyBorder="1" applyAlignment="1">
      <alignment horizontal="center" vertical="center" wrapText="1" readingOrder="1"/>
    </xf>
    <xf numFmtId="0" fontId="4" fillId="2" borderId="0" xfId="0" applyFont="1" applyFill="1" applyBorder="1"/>
    <xf numFmtId="0" fontId="17" fillId="3" borderId="1" xfId="0" applyFont="1" applyFill="1" applyBorder="1" applyAlignment="1">
      <alignment horizontal="center" vertical="center"/>
    </xf>
    <xf numFmtId="164" fontId="17" fillId="3" borderId="1" xfId="1" applyNumberFormat="1" applyFont="1" applyFill="1" applyBorder="1" applyAlignment="1">
      <alignment horizontal="center" vertical="center" wrapText="1"/>
    </xf>
    <xf numFmtId="0" fontId="17" fillId="3" borderId="1" xfId="0"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43" fontId="8" fillId="0" borderId="1" xfId="1" applyFont="1" applyFill="1" applyBorder="1" applyAlignment="1">
      <alignment horizontal="center" vertical="center"/>
    </xf>
    <xf numFmtId="0" fontId="7" fillId="2" borderId="1" xfId="0" applyFont="1" applyFill="1" applyBorder="1" applyAlignment="1">
      <alignment horizontal="center" vertical="center" wrapText="1"/>
    </xf>
    <xf numFmtId="0" fontId="9" fillId="0" borderId="1" xfId="0" applyFont="1" applyFill="1" applyBorder="1" applyAlignment="1">
      <alignment vertical="center" wrapText="1" readingOrder="1"/>
    </xf>
    <xf numFmtId="9" fontId="8" fillId="2" borderId="1" xfId="0" applyNumberFormat="1" applyFont="1" applyFill="1" applyBorder="1" applyAlignment="1">
      <alignment horizontal="center" vertical="center" wrapText="1"/>
    </xf>
    <xf numFmtId="0" fontId="28" fillId="3" borderId="38" xfId="0" applyFont="1" applyFill="1" applyBorder="1" applyAlignment="1">
      <alignment horizontal="center" vertical="center" wrapText="1" readingOrder="1"/>
    </xf>
    <xf numFmtId="0" fontId="15" fillId="3" borderId="20" xfId="0" applyFont="1" applyFill="1" applyBorder="1" applyAlignment="1">
      <alignment horizontal="center" vertical="center"/>
    </xf>
    <xf numFmtId="0" fontId="14" fillId="5" borderId="5" xfId="0" applyFont="1" applyFill="1" applyBorder="1" applyAlignment="1">
      <alignment horizontal="center" vertical="center" wrapText="1"/>
    </xf>
    <xf numFmtId="0" fontId="8" fillId="5" borderId="5" xfId="0" applyFont="1" applyFill="1" applyBorder="1" applyAlignment="1">
      <alignment vertical="center" wrapText="1"/>
    </xf>
    <xf numFmtId="4" fontId="14" fillId="5" borderId="5" xfId="0" applyNumberFormat="1" applyFont="1" applyFill="1" applyBorder="1" applyAlignment="1">
      <alignment horizontal="center" vertical="center" wrapText="1"/>
    </xf>
    <xf numFmtId="0" fontId="12" fillId="3" borderId="11" xfId="0" applyFont="1" applyFill="1" applyBorder="1" applyAlignment="1">
      <alignment horizontal="center" vertical="center" wrapText="1" readingOrder="1"/>
    </xf>
    <xf numFmtId="0" fontId="0" fillId="0" borderId="0" xfId="0" applyAlignment="1">
      <alignment vertical="center"/>
    </xf>
    <xf numFmtId="0" fontId="8" fillId="0" borderId="1" xfId="0" applyFont="1" applyFill="1" applyBorder="1" applyAlignment="1">
      <alignment horizontal="justify" vertical="center" wrapText="1"/>
    </xf>
    <xf numFmtId="0" fontId="16" fillId="2" borderId="0" xfId="0" applyFont="1" applyFill="1" applyBorder="1" applyAlignment="1">
      <alignment horizontal="center" vertical="center" wrapText="1"/>
    </xf>
    <xf numFmtId="0" fontId="6" fillId="3" borderId="6"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2" fillId="0" borderId="32" xfId="0" applyFont="1" applyFill="1" applyBorder="1" applyAlignment="1">
      <alignment horizontal="left" vertical="center"/>
    </xf>
    <xf numFmtId="0" fontId="7" fillId="0" borderId="1" xfId="0" applyFont="1" applyFill="1" applyBorder="1" applyAlignment="1">
      <alignment horizontal="center" vertical="center" wrapText="1"/>
    </xf>
    <xf numFmtId="4" fontId="7" fillId="0" borderId="1" xfId="1" applyNumberFormat="1" applyFont="1" applyFill="1" applyBorder="1" applyAlignment="1">
      <alignment horizontal="center" vertical="center" wrapText="1"/>
    </xf>
    <xf numFmtId="3" fontId="8" fillId="0" borderId="1" xfId="0" applyNumberFormat="1" applyFont="1" applyFill="1" applyBorder="1" applyAlignment="1">
      <alignment horizontal="left" vertical="center" wrapText="1"/>
    </xf>
    <xf numFmtId="4" fontId="9" fillId="0" borderId="9" xfId="0" applyNumberFormat="1" applyFont="1" applyFill="1" applyBorder="1" applyAlignment="1">
      <alignment horizontal="center" vertical="center" wrapText="1"/>
    </xf>
    <xf numFmtId="10" fontId="8" fillId="0" borderId="1" xfId="0" applyNumberFormat="1" applyFont="1" applyFill="1" applyBorder="1" applyAlignment="1">
      <alignment horizontal="left" vertical="center" wrapText="1"/>
    </xf>
    <xf numFmtId="2" fontId="9" fillId="0" borderId="1" xfId="0" applyNumberFormat="1" applyFont="1" applyFill="1" applyBorder="1" applyAlignment="1">
      <alignment horizontal="left" vertical="center" wrapText="1"/>
    </xf>
    <xf numFmtId="0" fontId="0" fillId="0" borderId="0" xfId="0" applyFill="1"/>
    <xf numFmtId="0" fontId="7" fillId="2" borderId="0" xfId="0" applyFont="1" applyFill="1" applyBorder="1" applyAlignment="1">
      <alignment vertical="center" wrapText="1" readingOrder="1"/>
    </xf>
    <xf numFmtId="0" fontId="16" fillId="2" borderId="39"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31" fillId="0" borderId="0" xfId="0" applyFont="1" applyAlignment="1">
      <alignment horizontal="center"/>
    </xf>
    <xf numFmtId="0" fontId="16" fillId="0" borderId="0" xfId="0" applyFont="1" applyAlignment="1">
      <alignment horizontal="center" vertical="center"/>
    </xf>
    <xf numFmtId="0" fontId="33" fillId="3" borderId="1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0" borderId="1" xfId="0" applyFont="1" applyBorder="1" applyAlignment="1">
      <alignment horizontal="center" vertical="center"/>
    </xf>
    <xf numFmtId="0" fontId="7" fillId="0" borderId="1" xfId="0" applyFont="1" applyBorder="1" applyAlignment="1">
      <alignment vertical="center"/>
    </xf>
    <xf numFmtId="0" fontId="7" fillId="0" borderId="0" xfId="0" applyFont="1" applyAlignment="1">
      <alignment vertical="center"/>
    </xf>
    <xf numFmtId="0" fontId="14" fillId="5" borderId="1" xfId="0" applyFont="1" applyFill="1" applyBorder="1" applyAlignment="1">
      <alignment horizontal="center" vertical="center" wrapText="1"/>
    </xf>
    <xf numFmtId="4" fontId="14" fillId="5" borderId="1" xfId="0" applyNumberFormat="1" applyFont="1" applyFill="1" applyBorder="1" applyAlignment="1">
      <alignment horizontal="center" vertical="center" wrapText="1" readingOrder="1"/>
    </xf>
    <xf numFmtId="0" fontId="14" fillId="5" borderId="1" xfId="0" applyFont="1" applyFill="1" applyBorder="1" applyAlignment="1">
      <alignment horizontal="center" vertical="center" wrapText="1" readingOrder="1"/>
    </xf>
    <xf numFmtId="9" fontId="8" fillId="2" borderId="13" xfId="2" applyFont="1" applyFill="1" applyBorder="1" applyAlignment="1">
      <alignment horizontal="center" vertical="center" wrapText="1"/>
    </xf>
    <xf numFmtId="9" fontId="8" fillId="2" borderId="13" xfId="0" applyNumberFormat="1" applyFont="1" applyFill="1" applyBorder="1" applyAlignment="1">
      <alignment horizontal="center" vertical="center" wrapText="1"/>
    </xf>
    <xf numFmtId="0" fontId="0" fillId="0" borderId="1" xfId="0" applyBorder="1"/>
    <xf numFmtId="2" fontId="15" fillId="3" borderId="1" xfId="0" applyNumberFormat="1" applyFont="1" applyFill="1" applyBorder="1" applyAlignment="1">
      <alignment horizontal="center" vertical="center" wrapText="1"/>
    </xf>
    <xf numFmtId="3" fontId="15" fillId="3" borderId="1" xfId="0" applyNumberFormat="1" applyFont="1" applyFill="1" applyBorder="1" applyAlignment="1">
      <alignment vertical="center" readingOrder="1"/>
    </xf>
    <xf numFmtId="3" fontId="15" fillId="3" borderId="21" xfId="0" applyNumberFormat="1" applyFont="1" applyFill="1" applyBorder="1" applyAlignment="1">
      <alignment vertical="center" readingOrder="1"/>
    </xf>
    <xf numFmtId="0" fontId="7" fillId="0" borderId="0" xfId="0" applyFont="1" applyAlignment="1">
      <alignment vertical="center" readingOrder="1"/>
    </xf>
    <xf numFmtId="0" fontId="15" fillId="3" borderId="1" xfId="0" applyFont="1" applyFill="1" applyBorder="1" applyAlignment="1">
      <alignment vertical="center" readingOrder="1"/>
    </xf>
    <xf numFmtId="4" fontId="15" fillId="3" borderId="1" xfId="0" applyNumberFormat="1" applyFont="1" applyFill="1" applyBorder="1" applyAlignment="1">
      <alignment vertical="center" readingOrder="1"/>
    </xf>
    <xf numFmtId="3" fontId="15" fillId="3" borderId="1" xfId="1" applyNumberFormat="1" applyFont="1" applyFill="1" applyBorder="1" applyAlignment="1">
      <alignment vertical="center" wrapText="1" readingOrder="1"/>
    </xf>
    <xf numFmtId="0" fontId="15" fillId="3" borderId="20" xfId="0" applyFont="1" applyFill="1" applyBorder="1" applyAlignment="1">
      <alignment vertical="center" readingOrder="1"/>
    </xf>
    <xf numFmtId="4" fontId="15" fillId="3" borderId="20" xfId="0" applyNumberFormat="1" applyFont="1" applyFill="1" applyBorder="1" applyAlignment="1">
      <alignment vertical="center" readingOrder="1"/>
    </xf>
    <xf numFmtId="3" fontId="15" fillId="3" borderId="20" xfId="0" applyNumberFormat="1" applyFont="1" applyFill="1" applyBorder="1" applyAlignment="1">
      <alignment vertical="center" readingOrder="1"/>
    </xf>
    <xf numFmtId="0" fontId="0" fillId="0" borderId="0" xfId="0" applyFont="1" applyFill="1"/>
    <xf numFmtId="2" fontId="15" fillId="3" borderId="12" xfId="0" applyNumberFormat="1" applyFont="1" applyFill="1" applyBorder="1" applyAlignment="1">
      <alignment horizontal="center" vertical="center" wrapText="1"/>
    </xf>
    <xf numFmtId="0" fontId="16" fillId="0" borderId="1" xfId="0" applyFont="1" applyFill="1" applyBorder="1" applyAlignment="1">
      <alignment horizontal="center" vertical="center"/>
    </xf>
    <xf numFmtId="3" fontId="7" fillId="0" borderId="1" xfId="0" applyNumberFormat="1" applyFont="1" applyFill="1" applyBorder="1" applyAlignment="1">
      <alignment horizontal="center" vertical="center"/>
    </xf>
    <xf numFmtId="0" fontId="7" fillId="0" borderId="1" xfId="0" applyFont="1" applyFill="1" applyBorder="1" applyAlignment="1">
      <alignment horizontal="left" vertical="center"/>
    </xf>
    <xf numFmtId="2" fontId="7" fillId="0" borderId="1" xfId="0" applyNumberFormat="1" applyFont="1" applyFill="1" applyBorder="1" applyAlignment="1">
      <alignment horizontal="left" vertical="center" wrapText="1"/>
    </xf>
    <xf numFmtId="4" fontId="8" fillId="0"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3" fontId="7" fillId="0" borderId="1" xfId="1" applyNumberFormat="1" applyFont="1" applyFill="1" applyBorder="1" applyAlignment="1">
      <alignment vertical="center" wrapText="1"/>
    </xf>
    <xf numFmtId="0" fontId="8" fillId="0" borderId="1" xfId="0" applyFont="1" applyFill="1" applyBorder="1" applyAlignment="1">
      <alignment vertical="center" wrapText="1"/>
    </xf>
    <xf numFmtId="4" fontId="7" fillId="0" borderId="1" xfId="0" applyNumberFormat="1" applyFont="1" applyFill="1" applyBorder="1" applyAlignment="1">
      <alignment horizontal="center" vertical="center" wrapText="1"/>
    </xf>
    <xf numFmtId="4" fontId="15" fillId="3" borderId="1" xfId="0" applyNumberFormat="1" applyFont="1" applyFill="1" applyBorder="1" applyAlignment="1">
      <alignment horizontal="center" vertical="center"/>
    </xf>
    <xf numFmtId="0" fontId="15" fillId="3" borderId="1" xfId="0" applyFont="1" applyFill="1" applyBorder="1" applyAlignment="1">
      <alignment horizontal="center" vertical="center"/>
    </xf>
    <xf numFmtId="4" fontId="15" fillId="3" borderId="7" xfId="1" applyNumberFormat="1" applyFont="1" applyFill="1" applyBorder="1" applyAlignment="1">
      <alignment horizontal="center" vertical="center" wrapText="1"/>
    </xf>
    <xf numFmtId="4" fontId="15" fillId="3" borderId="1" xfId="1" applyNumberFormat="1" applyFont="1" applyFill="1" applyBorder="1" applyAlignment="1">
      <alignment horizontal="center" vertical="center" wrapText="1"/>
    </xf>
    <xf numFmtId="0" fontId="15" fillId="3"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6" fillId="2" borderId="12" xfId="0" applyFont="1" applyFill="1" applyBorder="1" applyAlignment="1">
      <alignment horizontal="center" vertical="center" wrapText="1"/>
    </xf>
    <xf numFmtId="3" fontId="15" fillId="3" borderId="34" xfId="1" applyNumberFormat="1" applyFont="1" applyFill="1" applyBorder="1" applyAlignment="1">
      <alignment horizontal="right" vertical="center" wrapText="1"/>
    </xf>
    <xf numFmtId="3" fontId="15" fillId="3" borderId="34" xfId="0" applyNumberFormat="1" applyFont="1" applyFill="1" applyBorder="1" applyAlignment="1">
      <alignment horizontal="center" vertical="center"/>
    </xf>
    <xf numFmtId="2" fontId="15" fillId="3" borderId="34" xfId="0" applyNumberFormat="1" applyFont="1" applyFill="1" applyBorder="1" applyAlignment="1">
      <alignment horizontal="center" vertical="center" wrapText="1"/>
    </xf>
    <xf numFmtId="2" fontId="15" fillId="3" borderId="25" xfId="0" applyNumberFormat="1" applyFont="1" applyFill="1" applyBorder="1" applyAlignment="1">
      <alignment horizontal="center" vertical="center" wrapText="1"/>
    </xf>
    <xf numFmtId="2" fontId="15" fillId="3" borderId="9" xfId="0" applyNumberFormat="1" applyFont="1" applyFill="1" applyBorder="1" applyAlignment="1">
      <alignment horizontal="center" vertical="center" wrapText="1"/>
    </xf>
    <xf numFmtId="0" fontId="15" fillId="3" borderId="1" xfId="0" applyFont="1" applyFill="1" applyBorder="1" applyAlignment="1">
      <alignment vertical="center"/>
    </xf>
    <xf numFmtId="0" fontId="7" fillId="0" borderId="1" xfId="0" applyFont="1" applyBorder="1" applyAlignment="1">
      <alignment horizontal="center" vertical="center" wrapText="1"/>
    </xf>
    <xf numFmtId="0" fontId="16" fillId="0" borderId="1" xfId="0" applyFont="1" applyBorder="1" applyAlignment="1">
      <alignment horizontal="center" vertical="center" wrapText="1"/>
    </xf>
    <xf numFmtId="3" fontId="7" fillId="0" borderId="12" xfId="1" applyNumberFormat="1" applyFont="1" applyFill="1" applyBorder="1" applyAlignment="1">
      <alignment vertical="center" wrapText="1"/>
    </xf>
    <xf numFmtId="4" fontId="8" fillId="2" borderId="12" xfId="0" applyNumberFormat="1" applyFont="1" applyFill="1" applyBorder="1" applyAlignment="1">
      <alignment horizontal="center" vertical="center" wrapText="1"/>
    </xf>
    <xf numFmtId="3" fontId="8" fillId="2" borderId="34" xfId="0" applyNumberFormat="1" applyFont="1" applyFill="1" applyBorder="1" applyAlignment="1">
      <alignment horizontal="center" vertical="center" wrapText="1"/>
    </xf>
    <xf numFmtId="9" fontId="9" fillId="2" borderId="12" xfId="2" applyFont="1" applyFill="1" applyBorder="1" applyAlignment="1">
      <alignment horizontal="center" vertical="center" wrapText="1"/>
    </xf>
    <xf numFmtId="9" fontId="8" fillId="2" borderId="40" xfId="2" applyFont="1" applyFill="1" applyBorder="1" applyAlignment="1">
      <alignment horizontal="center" vertical="center" wrapText="1"/>
    </xf>
    <xf numFmtId="0" fontId="7" fillId="0" borderId="12" xfId="0" applyFont="1" applyBorder="1" applyAlignment="1">
      <alignment vertical="center" wrapText="1"/>
    </xf>
    <xf numFmtId="0" fontId="7" fillId="2" borderId="1" xfId="0" applyFont="1" applyFill="1" applyBorder="1" applyAlignment="1">
      <alignment horizontal="left" vertical="center" wrapText="1"/>
    </xf>
    <xf numFmtId="10" fontId="9" fillId="2" borderId="27" xfId="2" applyNumberFormat="1" applyFont="1" applyFill="1" applyBorder="1" applyAlignment="1">
      <alignment horizontal="center" vertical="center" wrapText="1"/>
    </xf>
    <xf numFmtId="10" fontId="7" fillId="0" borderId="1" xfId="2" applyNumberFormat="1" applyFont="1" applyFill="1" applyBorder="1" applyAlignment="1">
      <alignment horizontal="center" vertical="center" wrapText="1"/>
    </xf>
    <xf numFmtId="10" fontId="6" fillId="3" borderId="7" xfId="1" applyNumberFormat="1" applyFont="1" applyFill="1" applyBorder="1" applyAlignment="1">
      <alignment horizontal="center" vertical="center" wrapText="1"/>
    </xf>
    <xf numFmtId="10" fontId="6" fillId="3" borderId="7" xfId="0" applyNumberFormat="1" applyFont="1" applyFill="1" applyBorder="1" applyAlignment="1">
      <alignment horizontal="center" vertical="center"/>
    </xf>
    <xf numFmtId="10" fontId="6" fillId="3" borderId="7" xfId="0" applyNumberFormat="1" applyFont="1" applyFill="1" applyBorder="1" applyAlignment="1">
      <alignment horizontal="center" vertical="center" wrapText="1"/>
    </xf>
    <xf numFmtId="10" fontId="6" fillId="3" borderId="30" xfId="0" applyNumberFormat="1" applyFont="1" applyFill="1" applyBorder="1" applyAlignment="1">
      <alignment horizontal="center" vertical="center" wrapText="1"/>
    </xf>
    <xf numFmtId="10" fontId="9" fillId="0" borderId="1" xfId="2" applyNumberFormat="1" applyFont="1" applyFill="1" applyBorder="1" applyAlignment="1">
      <alignment horizontal="center" vertical="center" wrapText="1"/>
    </xf>
    <xf numFmtId="10" fontId="9" fillId="2" borderId="34" xfId="2" applyNumberFormat="1" applyFont="1" applyFill="1" applyBorder="1" applyAlignment="1">
      <alignment horizontal="center" vertical="center" wrapText="1"/>
    </xf>
    <xf numFmtId="10" fontId="8" fillId="2" borderId="1" xfId="2" applyNumberFormat="1" applyFont="1" applyFill="1" applyBorder="1" applyAlignment="1">
      <alignment horizontal="center" vertical="center" wrapText="1"/>
    </xf>
    <xf numFmtId="10" fontId="6" fillId="3" borderId="21" xfId="0" applyNumberFormat="1" applyFont="1" applyFill="1" applyBorder="1" applyAlignment="1">
      <alignment horizontal="center" vertical="center"/>
    </xf>
    <xf numFmtId="10" fontId="6" fillId="3" borderId="21" xfId="0" applyNumberFormat="1" applyFont="1" applyFill="1" applyBorder="1" applyAlignment="1">
      <alignment horizontal="center" vertical="center" wrapText="1"/>
    </xf>
    <xf numFmtId="10" fontId="7" fillId="0" borderId="1" xfId="2" applyNumberFormat="1" applyFont="1" applyBorder="1" applyAlignment="1">
      <alignment horizontal="center" vertical="center"/>
    </xf>
    <xf numFmtId="4" fontId="32" fillId="5" borderId="1" xfId="1" applyNumberFormat="1" applyFont="1" applyFill="1" applyBorder="1" applyAlignment="1">
      <alignment horizontal="center" vertical="center" wrapText="1"/>
    </xf>
    <xf numFmtId="4" fontId="17" fillId="3" borderId="16" xfId="1" applyNumberFormat="1" applyFont="1" applyFill="1" applyBorder="1" applyAlignment="1">
      <alignment horizontal="center" vertical="center" wrapText="1"/>
    </xf>
    <xf numFmtId="4" fontId="17" fillId="3" borderId="21" xfId="1" applyNumberFormat="1" applyFont="1" applyFill="1" applyBorder="1" applyAlignment="1">
      <alignment horizontal="center" vertical="center" wrapText="1"/>
    </xf>
    <xf numFmtId="4" fontId="8" fillId="0" borderId="1" xfId="1" applyNumberFormat="1" applyFont="1" applyFill="1" applyBorder="1" applyAlignment="1">
      <alignment horizontal="center" vertical="center"/>
    </xf>
    <xf numFmtId="4" fontId="6" fillId="3" borderId="21" xfId="1" applyNumberFormat="1" applyFont="1" applyFill="1" applyBorder="1" applyAlignment="1">
      <alignment horizontal="center" vertical="center" wrapText="1"/>
    </xf>
    <xf numFmtId="4" fontId="6" fillId="3" borderId="7" xfId="0" applyNumberFormat="1" applyFont="1" applyFill="1" applyBorder="1" applyAlignment="1">
      <alignment horizontal="center" vertical="center"/>
    </xf>
    <xf numFmtId="4" fontId="17" fillId="3" borderId="7" xfId="1" applyNumberFormat="1" applyFont="1" applyFill="1" applyBorder="1" applyAlignment="1">
      <alignment horizontal="center" vertical="center" wrapText="1"/>
    </xf>
    <xf numFmtId="10" fontId="8" fillId="2" borderId="1" xfId="0" applyNumberFormat="1" applyFont="1" applyFill="1" applyBorder="1" applyAlignment="1">
      <alignment vertical="center" wrapText="1" readingOrder="1"/>
    </xf>
    <xf numFmtId="10" fontId="8" fillId="0" borderId="12" xfId="0" applyNumberFormat="1" applyFont="1" applyFill="1" applyBorder="1" applyAlignment="1">
      <alignment vertical="center" wrapText="1" readingOrder="1"/>
    </xf>
    <xf numFmtId="10" fontId="8" fillId="0" borderId="1" xfId="0" applyNumberFormat="1" applyFont="1" applyFill="1" applyBorder="1" applyAlignment="1">
      <alignment vertical="center" wrapText="1" readingOrder="1"/>
    </xf>
    <xf numFmtId="10" fontId="15" fillId="3" borderId="21" xfId="1" applyNumberFormat="1" applyFont="1" applyFill="1" applyBorder="1" applyAlignment="1">
      <alignment vertical="center" wrapText="1" readingOrder="1"/>
    </xf>
    <xf numFmtId="10" fontId="15" fillId="3" borderId="21" xfId="0" applyNumberFormat="1" applyFont="1" applyFill="1" applyBorder="1" applyAlignment="1">
      <alignment vertical="center" readingOrder="1"/>
    </xf>
    <xf numFmtId="10" fontId="15" fillId="3" borderId="20" xfId="0" applyNumberFormat="1" applyFont="1" applyFill="1" applyBorder="1" applyAlignment="1">
      <alignment vertical="center" readingOrder="1"/>
    </xf>
    <xf numFmtId="10" fontId="9" fillId="2" borderId="1" xfId="2" applyNumberFormat="1" applyFont="1" applyFill="1" applyBorder="1" applyAlignment="1">
      <alignment vertical="center" wrapText="1" readingOrder="1"/>
    </xf>
    <xf numFmtId="10" fontId="8" fillId="2" borderId="12" xfId="0" applyNumberFormat="1" applyFont="1" applyFill="1" applyBorder="1" applyAlignment="1">
      <alignment vertical="center" wrapText="1" readingOrder="1"/>
    </xf>
    <xf numFmtId="10" fontId="8" fillId="2" borderId="1" xfId="2" applyNumberFormat="1" applyFont="1" applyFill="1" applyBorder="1" applyAlignment="1">
      <alignment vertical="center" wrapText="1" readingOrder="1"/>
    </xf>
    <xf numFmtId="10" fontId="9" fillId="2" borderId="1" xfId="0" applyNumberFormat="1" applyFont="1" applyFill="1" applyBorder="1" applyAlignment="1">
      <alignment vertical="center" wrapText="1" readingOrder="1"/>
    </xf>
    <xf numFmtId="3" fontId="7" fillId="0" borderId="1" xfId="1" applyNumberFormat="1" applyFont="1" applyFill="1" applyBorder="1" applyAlignment="1">
      <alignment horizontal="left" vertical="center" wrapText="1"/>
    </xf>
    <xf numFmtId="9" fontId="9" fillId="2" borderId="13" xfId="2" applyFont="1" applyFill="1" applyBorder="1" applyAlignment="1">
      <alignment horizontal="center" vertical="center" wrapText="1"/>
    </xf>
    <xf numFmtId="0" fontId="7" fillId="0" borderId="9" xfId="0" applyFont="1" applyBorder="1" applyAlignment="1">
      <alignment vertical="center" wrapText="1"/>
    </xf>
    <xf numFmtId="3" fontId="7" fillId="0" borderId="1" xfId="1" applyNumberFormat="1" applyFont="1" applyFill="1" applyBorder="1" applyAlignment="1">
      <alignment horizontal="center" vertical="center" wrapText="1"/>
    </xf>
    <xf numFmtId="4" fontId="9" fillId="0" borderId="9" xfId="0" applyNumberFormat="1" applyFont="1" applyFill="1" applyBorder="1" applyAlignment="1">
      <alignment horizontal="left" vertical="center" wrapText="1"/>
    </xf>
    <xf numFmtId="4" fontId="9" fillId="2" borderId="1" xfId="0" applyNumberFormat="1" applyFont="1" applyFill="1" applyBorder="1" applyAlignment="1">
      <alignmen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0" fillId="2" borderId="13" xfId="0" applyFont="1" applyFill="1" applyBorder="1" applyAlignment="1">
      <alignment horizontal="left" vertical="center" wrapText="1"/>
    </xf>
    <xf numFmtId="0" fontId="7" fillId="2" borderId="20" xfId="0" applyFont="1" applyFill="1" applyBorder="1" applyAlignment="1">
      <alignment horizontal="center" vertical="center" wrapText="1"/>
    </xf>
    <xf numFmtId="0" fontId="16"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15" fillId="3" borderId="1" xfId="0" applyFont="1" applyFill="1" applyBorder="1" applyAlignment="1">
      <alignment horizontal="center" vertical="center"/>
    </xf>
    <xf numFmtId="2" fontId="9" fillId="0" borderId="34" xfId="0" applyNumberFormat="1" applyFont="1" applyFill="1" applyBorder="1" applyAlignment="1">
      <alignment horizontal="left" vertical="center" wrapText="1"/>
    </xf>
    <xf numFmtId="2" fontId="9" fillId="0" borderId="14" xfId="0" applyNumberFormat="1" applyFont="1" applyFill="1" applyBorder="1" applyAlignment="1">
      <alignment horizontal="left" vertical="center" wrapText="1"/>
    </xf>
    <xf numFmtId="0" fontId="7" fillId="2" borderId="1" xfId="0" applyFont="1" applyFill="1" applyBorder="1" applyAlignment="1">
      <alignment horizontal="center" vertical="center" wrapText="1"/>
    </xf>
    <xf numFmtId="4" fontId="8" fillId="0" borderId="9" xfId="0" applyNumberFormat="1" applyFont="1" applyFill="1" applyBorder="1" applyAlignment="1">
      <alignment horizontal="center" vertical="center" wrapText="1" readingOrder="1"/>
    </xf>
    <xf numFmtId="9" fontId="7" fillId="0" borderId="9" xfId="2" applyFont="1" applyBorder="1" applyAlignment="1">
      <alignment horizontal="center" vertical="center"/>
    </xf>
    <xf numFmtId="9" fontId="8" fillId="0" borderId="9" xfId="2" applyFont="1" applyFill="1" applyBorder="1" applyAlignment="1">
      <alignment horizontal="center" vertical="center"/>
    </xf>
    <xf numFmtId="43" fontId="8" fillId="0" borderId="9" xfId="1" applyFont="1" applyFill="1" applyBorder="1" applyAlignment="1">
      <alignment horizontal="center" vertical="center"/>
    </xf>
    <xf numFmtId="3" fontId="15" fillId="3" borderId="1" xfId="1" applyNumberFormat="1" applyFont="1" applyFill="1" applyBorder="1" applyAlignment="1">
      <alignment horizontal="right" vertical="center" wrapText="1"/>
    </xf>
    <xf numFmtId="0" fontId="7" fillId="0" borderId="1" xfId="0" applyFont="1" applyFill="1" applyBorder="1" applyAlignment="1">
      <alignment vertical="center" wrapText="1" readingOrder="1"/>
    </xf>
    <xf numFmtId="3" fontId="7" fillId="0" borderId="1" xfId="1" applyNumberFormat="1" applyFont="1" applyFill="1" applyBorder="1" applyAlignment="1">
      <alignment vertical="center" wrapText="1" readingOrder="1"/>
    </xf>
    <xf numFmtId="0" fontId="7" fillId="0" borderId="9" xfId="0" applyFont="1" applyFill="1" applyBorder="1" applyAlignment="1">
      <alignment vertical="center" wrapText="1"/>
    </xf>
    <xf numFmtId="0" fontId="7" fillId="0" borderId="12" xfId="0" applyFont="1" applyFill="1" applyBorder="1" applyAlignment="1">
      <alignment horizontal="left" vertical="center" wrapText="1"/>
    </xf>
    <xf numFmtId="2" fontId="13" fillId="0" borderId="1" xfId="0" applyNumberFormat="1" applyFont="1" applyFill="1" applyBorder="1" applyAlignment="1">
      <alignment horizontal="left" vertical="center" wrapText="1"/>
    </xf>
    <xf numFmtId="2" fontId="9" fillId="0" borderId="27" xfId="0" applyNumberFormat="1" applyFont="1" applyFill="1" applyBorder="1" applyAlignment="1">
      <alignment horizontal="left" vertical="center" wrapText="1"/>
    </xf>
    <xf numFmtId="2" fontId="8" fillId="0" borderId="1" xfId="0" applyNumberFormat="1" applyFont="1" applyFill="1" applyBorder="1" applyAlignment="1">
      <alignment horizontal="left" vertical="center" wrapText="1"/>
    </xf>
    <xf numFmtId="10" fontId="8" fillId="0" borderId="12" xfId="0" applyNumberFormat="1" applyFont="1" applyFill="1" applyBorder="1" applyAlignment="1">
      <alignment vertical="center" wrapText="1"/>
    </xf>
    <xf numFmtId="0" fontId="9" fillId="0" borderId="1" xfId="0" applyFont="1" applyFill="1" applyBorder="1" applyAlignment="1">
      <alignment horizontal="left" vertical="center" wrapText="1" readingOrder="1"/>
    </xf>
    <xf numFmtId="0" fontId="7" fillId="0" borderId="1" xfId="0" applyFont="1" applyFill="1" applyBorder="1" applyAlignment="1">
      <alignment horizontal="justify" vertical="center" wrapText="1"/>
    </xf>
    <xf numFmtId="2" fontId="9" fillId="0" borderId="12" xfId="0" applyNumberFormat="1" applyFont="1" applyFill="1" applyBorder="1" applyAlignment="1">
      <alignment horizontal="left" vertical="center" wrapText="1"/>
    </xf>
    <xf numFmtId="0" fontId="11" fillId="3" borderId="0" xfId="0" applyFont="1" applyFill="1" applyAlignment="1">
      <alignment horizontal="center"/>
    </xf>
    <xf numFmtId="0" fontId="22" fillId="2" borderId="0" xfId="0" applyFont="1" applyFill="1" applyAlignment="1">
      <alignment horizontal="center"/>
    </xf>
    <xf numFmtId="0" fontId="29" fillId="0" borderId="0" xfId="0" applyFont="1" applyAlignment="1">
      <alignment horizontal="left"/>
    </xf>
    <xf numFmtId="0" fontId="16" fillId="0" borderId="0" xfId="0" applyFont="1" applyAlignment="1">
      <alignment horizontal="left" vertical="center"/>
    </xf>
    <xf numFmtId="0" fontId="16" fillId="2" borderId="0" xfId="0" applyFont="1" applyFill="1" applyBorder="1" applyAlignment="1">
      <alignment horizontal="center" vertical="center" wrapText="1"/>
    </xf>
    <xf numFmtId="0" fontId="16" fillId="0" borderId="0" xfId="0" applyFont="1" applyAlignment="1">
      <alignment wrapText="1"/>
    </xf>
    <xf numFmtId="0" fontId="16" fillId="2" borderId="0" xfId="0" applyFont="1" applyFill="1" applyBorder="1" applyAlignment="1">
      <alignment horizontal="center"/>
    </xf>
    <xf numFmtId="0" fontId="15" fillId="3" borderId="1" xfId="0" applyFont="1" applyFill="1" applyBorder="1" applyAlignment="1">
      <alignment horizontal="center" vertical="center"/>
    </xf>
    <xf numFmtId="0" fontId="27" fillId="5" borderId="4" xfId="0" applyFont="1" applyFill="1" applyBorder="1" applyAlignment="1">
      <alignment horizontal="center" vertical="center"/>
    </xf>
    <xf numFmtId="0" fontId="27" fillId="5" borderId="0" xfId="0" applyFont="1" applyFill="1" applyBorder="1" applyAlignment="1">
      <alignment horizontal="center" vertical="center"/>
    </xf>
    <xf numFmtId="0" fontId="15" fillId="3" borderId="10" xfId="0" applyFont="1" applyFill="1" applyBorder="1" applyAlignment="1">
      <alignment horizontal="center" vertical="center"/>
    </xf>
    <xf numFmtId="0" fontId="15" fillId="3" borderId="6" xfId="0" applyFont="1" applyFill="1" applyBorder="1" applyAlignment="1">
      <alignment horizontal="center" vertical="center"/>
    </xf>
    <xf numFmtId="0" fontId="16" fillId="2" borderId="5" xfId="0" applyFont="1" applyFill="1" applyBorder="1" applyAlignment="1">
      <alignment horizontal="right"/>
    </xf>
    <xf numFmtId="0" fontId="7" fillId="2" borderId="5" xfId="0" applyFont="1" applyFill="1" applyBorder="1" applyAlignment="1">
      <alignment horizontal="right"/>
    </xf>
    <xf numFmtId="0" fontId="15" fillId="3" borderId="13"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7" fillId="3" borderId="13" xfId="0" applyFont="1" applyFill="1" applyBorder="1" applyAlignment="1">
      <alignment horizontal="center" vertical="center"/>
    </xf>
    <xf numFmtId="0" fontId="17" fillId="3" borderId="20"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6" fillId="3" borderId="13"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28"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29" xfId="0" applyFont="1" applyFill="1" applyBorder="1" applyAlignment="1">
      <alignment horizontal="center" vertical="center"/>
    </xf>
    <xf numFmtId="0" fontId="16" fillId="2" borderId="0" xfId="0" applyFont="1" applyFill="1" applyBorder="1" applyAlignment="1">
      <alignment horizontal="left" vertical="center" wrapText="1"/>
    </xf>
    <xf numFmtId="0" fontId="16" fillId="2" borderId="12"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0" xfId="0" applyFont="1" applyFill="1" applyBorder="1" applyAlignment="1">
      <alignment horizontal="right" vertical="center"/>
    </xf>
    <xf numFmtId="0" fontId="7" fillId="2" borderId="0" xfId="0" applyFont="1" applyFill="1" applyBorder="1" applyAlignment="1">
      <alignment horizontal="right" vertical="center"/>
    </xf>
    <xf numFmtId="0" fontId="32" fillId="5" borderId="1" xfId="0" applyFont="1" applyFill="1" applyBorder="1" applyAlignment="1">
      <alignment horizontal="center" vertical="center"/>
    </xf>
    <xf numFmtId="0" fontId="16" fillId="2" borderId="0" xfId="0" applyFont="1" applyFill="1" applyBorder="1" applyAlignment="1">
      <alignment horizontal="center" vertical="center"/>
    </xf>
    <xf numFmtId="0" fontId="17" fillId="3" borderId="15" xfId="0" applyFont="1" applyFill="1" applyBorder="1" applyAlignment="1">
      <alignment horizontal="center" vertical="center"/>
    </xf>
    <xf numFmtId="0" fontId="17" fillId="3" borderId="5" xfId="0" applyFont="1" applyFill="1" applyBorder="1" applyAlignment="1">
      <alignment horizontal="center" vertical="center"/>
    </xf>
    <xf numFmtId="0" fontId="14" fillId="5" borderId="20" xfId="0" applyFont="1" applyFill="1" applyBorder="1" applyAlignment="1">
      <alignment horizontal="center" vertical="center" wrapText="1"/>
    </xf>
    <xf numFmtId="0" fontId="16" fillId="2" borderId="0" xfId="0" applyFont="1" applyFill="1" applyAlignment="1">
      <alignment horizontal="center"/>
    </xf>
    <xf numFmtId="0" fontId="15" fillId="3" borderId="13" xfId="0" applyFont="1" applyFill="1" applyBorder="1" applyAlignment="1">
      <alignment vertical="center" readingOrder="1"/>
    </xf>
    <xf numFmtId="0" fontId="15" fillId="3" borderId="20" xfId="0" applyFont="1" applyFill="1" applyBorder="1" applyAlignment="1">
      <alignment vertical="center" readingOrder="1"/>
    </xf>
    <xf numFmtId="0" fontId="15" fillId="3" borderId="1" xfId="0" applyFont="1" applyFill="1" applyBorder="1" applyAlignment="1">
      <alignment vertical="center" readingOrder="1"/>
    </xf>
    <xf numFmtId="0" fontId="16" fillId="2" borderId="0" xfId="0" applyFont="1" applyFill="1" applyBorder="1" applyAlignment="1">
      <alignment horizontal="left" vertical="center"/>
    </xf>
    <xf numFmtId="0" fontId="15" fillId="3" borderId="13" xfId="0" applyFont="1" applyFill="1" applyBorder="1" applyAlignment="1">
      <alignment horizontal="center" vertical="center"/>
    </xf>
    <xf numFmtId="0" fontId="15" fillId="3" borderId="20" xfId="0" applyFont="1" applyFill="1" applyBorder="1" applyAlignment="1">
      <alignment horizontal="center" vertical="center"/>
    </xf>
    <xf numFmtId="0" fontId="14" fillId="5" borderId="1" xfId="0" applyFont="1" applyFill="1" applyBorder="1" applyAlignment="1">
      <alignment horizontal="center" vertical="center" wrapText="1"/>
    </xf>
    <xf numFmtId="0" fontId="22" fillId="0" borderId="0" xfId="0" applyFont="1" applyAlignment="1">
      <alignment horizontal="center"/>
    </xf>
    <xf numFmtId="0" fontId="0" fillId="0" borderId="5" xfId="0" applyBorder="1" applyAlignment="1">
      <alignment horizontal="center"/>
    </xf>
    <xf numFmtId="0" fontId="16" fillId="0" borderId="0" xfId="0" applyFont="1" applyBorder="1" applyAlignment="1">
      <alignment horizontal="center" vertical="center"/>
    </xf>
    <xf numFmtId="0" fontId="15" fillId="3" borderId="36" xfId="0" applyFont="1" applyFill="1" applyBorder="1" applyAlignment="1">
      <alignment horizontal="center" vertical="center"/>
    </xf>
    <xf numFmtId="0" fontId="15" fillId="3" borderId="29" xfId="0" applyFont="1" applyFill="1" applyBorder="1" applyAlignment="1">
      <alignment horizontal="center" vertical="center"/>
    </xf>
    <xf numFmtId="0" fontId="32" fillId="2" borderId="4" xfId="0" applyFont="1" applyFill="1" applyBorder="1" applyAlignment="1">
      <alignment horizontal="center" vertical="center"/>
    </xf>
    <xf numFmtId="0" fontId="32" fillId="2" borderId="0" xfId="0" applyFont="1" applyFill="1" applyBorder="1" applyAlignment="1">
      <alignment horizontal="center" vertical="center"/>
    </xf>
    <xf numFmtId="0" fontId="15" fillId="3" borderId="0" xfId="0" applyFont="1" applyFill="1" applyBorder="1" applyAlignment="1">
      <alignment horizontal="center" vertical="center"/>
    </xf>
    <xf numFmtId="4" fontId="9" fillId="0" borderId="1" xfId="0" applyNumberFormat="1" applyFont="1" applyFill="1" applyBorder="1" applyAlignment="1">
      <alignment horizontal="center" vertical="center" wrapText="1"/>
    </xf>
  </cellXfs>
  <cellStyles count="3">
    <cellStyle name="Millares" xfId="1" builtinId="3"/>
    <cellStyle name="Normal" xfId="0" builtinId="0"/>
    <cellStyle name="Porcentaje" xfId="2" builtinId="5"/>
  </cellStyles>
  <dxfs count="0"/>
  <tableStyles count="0" defaultTableStyle="TableStyleMedium2" defaultPivotStyle="PivotStyleLight16"/>
  <colors>
    <mruColors>
      <color rgb="FF213969"/>
      <color rgb="FF1A2D52"/>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387573</xdr:colOff>
      <xdr:row>1</xdr:row>
      <xdr:rowOff>85725</xdr:rowOff>
    </xdr:from>
    <xdr:ext cx="236744" cy="379749"/>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7573" y="276225"/>
          <a:ext cx="236744" cy="37974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196193</xdr:colOff>
      <xdr:row>0</xdr:row>
      <xdr:rowOff>355487</xdr:rowOff>
    </xdr:from>
    <xdr:ext cx="462392" cy="741700"/>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6372" y="355487"/>
          <a:ext cx="462392" cy="7417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4</xdr:col>
      <xdr:colOff>266700</xdr:colOff>
      <xdr:row>38</xdr:row>
      <xdr:rowOff>0</xdr:rowOff>
    </xdr:from>
    <xdr:ext cx="184731" cy="264560"/>
    <xdr:sp macro="" textlink="">
      <xdr:nvSpPr>
        <xdr:cNvPr id="1435" name="3 CuadroTexto">
          <a:extLst>
            <a:ext uri="{FF2B5EF4-FFF2-40B4-BE49-F238E27FC236}">
              <a16:creationId xmlns:a16="http://schemas.microsoft.com/office/drawing/2014/main" id="{00000000-0008-0000-0200-00009B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36" name="4 CuadroTexto">
          <a:extLst>
            <a:ext uri="{FF2B5EF4-FFF2-40B4-BE49-F238E27FC236}">
              <a16:creationId xmlns:a16="http://schemas.microsoft.com/office/drawing/2014/main" id="{00000000-0008-0000-0200-00009C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37" name="5 CuadroTexto">
          <a:extLst>
            <a:ext uri="{FF2B5EF4-FFF2-40B4-BE49-F238E27FC236}">
              <a16:creationId xmlns:a16="http://schemas.microsoft.com/office/drawing/2014/main" id="{00000000-0008-0000-0200-00009D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38" name="6 CuadroTexto">
          <a:extLst>
            <a:ext uri="{FF2B5EF4-FFF2-40B4-BE49-F238E27FC236}">
              <a16:creationId xmlns:a16="http://schemas.microsoft.com/office/drawing/2014/main" id="{00000000-0008-0000-0200-00009E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39" name="1 CuadroTexto">
          <a:extLst>
            <a:ext uri="{FF2B5EF4-FFF2-40B4-BE49-F238E27FC236}">
              <a16:creationId xmlns:a16="http://schemas.microsoft.com/office/drawing/2014/main" id="{00000000-0008-0000-0200-00009F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40" name="2 CuadroTexto">
          <a:extLst>
            <a:ext uri="{FF2B5EF4-FFF2-40B4-BE49-F238E27FC236}">
              <a16:creationId xmlns:a16="http://schemas.microsoft.com/office/drawing/2014/main" id="{00000000-0008-0000-0200-0000A0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41" name="3 CuadroTexto">
          <a:extLst>
            <a:ext uri="{FF2B5EF4-FFF2-40B4-BE49-F238E27FC236}">
              <a16:creationId xmlns:a16="http://schemas.microsoft.com/office/drawing/2014/main" id="{00000000-0008-0000-0200-0000A1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42" name="4 CuadroTexto">
          <a:extLst>
            <a:ext uri="{FF2B5EF4-FFF2-40B4-BE49-F238E27FC236}">
              <a16:creationId xmlns:a16="http://schemas.microsoft.com/office/drawing/2014/main" id="{00000000-0008-0000-0200-0000A2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43" name="5 CuadroTexto">
          <a:extLst>
            <a:ext uri="{FF2B5EF4-FFF2-40B4-BE49-F238E27FC236}">
              <a16:creationId xmlns:a16="http://schemas.microsoft.com/office/drawing/2014/main" id="{00000000-0008-0000-0200-0000A3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44" name="6 CuadroTexto">
          <a:extLst>
            <a:ext uri="{FF2B5EF4-FFF2-40B4-BE49-F238E27FC236}">
              <a16:creationId xmlns:a16="http://schemas.microsoft.com/office/drawing/2014/main" id="{00000000-0008-0000-0200-0000A4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27</xdr:row>
      <xdr:rowOff>0</xdr:rowOff>
    </xdr:from>
    <xdr:ext cx="184731" cy="264560"/>
    <xdr:sp macro="" textlink="">
      <xdr:nvSpPr>
        <xdr:cNvPr id="1445" name="2 CuadroTexto">
          <a:extLst>
            <a:ext uri="{FF2B5EF4-FFF2-40B4-BE49-F238E27FC236}">
              <a16:creationId xmlns:a16="http://schemas.microsoft.com/office/drawing/2014/main" id="{00000000-0008-0000-0200-0000A5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27</xdr:row>
      <xdr:rowOff>0</xdr:rowOff>
    </xdr:from>
    <xdr:ext cx="184731" cy="264560"/>
    <xdr:sp macro="" textlink="">
      <xdr:nvSpPr>
        <xdr:cNvPr id="1446" name="3 CuadroTexto">
          <a:extLst>
            <a:ext uri="{FF2B5EF4-FFF2-40B4-BE49-F238E27FC236}">
              <a16:creationId xmlns:a16="http://schemas.microsoft.com/office/drawing/2014/main" id="{00000000-0008-0000-0200-0000A6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27</xdr:row>
      <xdr:rowOff>0</xdr:rowOff>
    </xdr:from>
    <xdr:ext cx="184731" cy="264560"/>
    <xdr:sp macro="" textlink="">
      <xdr:nvSpPr>
        <xdr:cNvPr id="1447" name="4 CuadroTexto">
          <a:extLst>
            <a:ext uri="{FF2B5EF4-FFF2-40B4-BE49-F238E27FC236}">
              <a16:creationId xmlns:a16="http://schemas.microsoft.com/office/drawing/2014/main" id="{00000000-0008-0000-0200-0000A7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27</xdr:row>
      <xdr:rowOff>0</xdr:rowOff>
    </xdr:from>
    <xdr:ext cx="184731" cy="264560"/>
    <xdr:sp macro="" textlink="">
      <xdr:nvSpPr>
        <xdr:cNvPr id="1448" name="5 CuadroTexto">
          <a:extLst>
            <a:ext uri="{FF2B5EF4-FFF2-40B4-BE49-F238E27FC236}">
              <a16:creationId xmlns:a16="http://schemas.microsoft.com/office/drawing/2014/main" id="{00000000-0008-0000-0200-0000A8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27</xdr:row>
      <xdr:rowOff>0</xdr:rowOff>
    </xdr:from>
    <xdr:ext cx="184731" cy="264560"/>
    <xdr:sp macro="" textlink="">
      <xdr:nvSpPr>
        <xdr:cNvPr id="1449" name="6 CuadroTexto">
          <a:extLst>
            <a:ext uri="{FF2B5EF4-FFF2-40B4-BE49-F238E27FC236}">
              <a16:creationId xmlns:a16="http://schemas.microsoft.com/office/drawing/2014/main" id="{00000000-0008-0000-0200-0000A9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27</xdr:row>
      <xdr:rowOff>0</xdr:rowOff>
    </xdr:from>
    <xdr:ext cx="184731" cy="264560"/>
    <xdr:sp macro="" textlink="">
      <xdr:nvSpPr>
        <xdr:cNvPr id="1450" name="1 CuadroTexto">
          <a:extLst>
            <a:ext uri="{FF2B5EF4-FFF2-40B4-BE49-F238E27FC236}">
              <a16:creationId xmlns:a16="http://schemas.microsoft.com/office/drawing/2014/main" id="{00000000-0008-0000-0200-0000AA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27</xdr:row>
      <xdr:rowOff>0</xdr:rowOff>
    </xdr:from>
    <xdr:ext cx="184731" cy="264560"/>
    <xdr:sp macro="" textlink="">
      <xdr:nvSpPr>
        <xdr:cNvPr id="1451" name="2 CuadroTexto">
          <a:extLst>
            <a:ext uri="{FF2B5EF4-FFF2-40B4-BE49-F238E27FC236}">
              <a16:creationId xmlns:a16="http://schemas.microsoft.com/office/drawing/2014/main" id="{00000000-0008-0000-0200-0000AB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27</xdr:row>
      <xdr:rowOff>0</xdr:rowOff>
    </xdr:from>
    <xdr:ext cx="184731" cy="264560"/>
    <xdr:sp macro="" textlink="">
      <xdr:nvSpPr>
        <xdr:cNvPr id="1452" name="3 CuadroTexto">
          <a:extLst>
            <a:ext uri="{FF2B5EF4-FFF2-40B4-BE49-F238E27FC236}">
              <a16:creationId xmlns:a16="http://schemas.microsoft.com/office/drawing/2014/main" id="{00000000-0008-0000-0200-0000AC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27</xdr:row>
      <xdr:rowOff>0</xdr:rowOff>
    </xdr:from>
    <xdr:ext cx="184731" cy="264560"/>
    <xdr:sp macro="" textlink="">
      <xdr:nvSpPr>
        <xdr:cNvPr id="1453" name="4 CuadroTexto">
          <a:extLst>
            <a:ext uri="{FF2B5EF4-FFF2-40B4-BE49-F238E27FC236}">
              <a16:creationId xmlns:a16="http://schemas.microsoft.com/office/drawing/2014/main" id="{00000000-0008-0000-0200-0000AD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27</xdr:row>
      <xdr:rowOff>0</xdr:rowOff>
    </xdr:from>
    <xdr:ext cx="184731" cy="264560"/>
    <xdr:sp macro="" textlink="">
      <xdr:nvSpPr>
        <xdr:cNvPr id="1454" name="5 CuadroTexto">
          <a:extLst>
            <a:ext uri="{FF2B5EF4-FFF2-40B4-BE49-F238E27FC236}">
              <a16:creationId xmlns:a16="http://schemas.microsoft.com/office/drawing/2014/main" id="{00000000-0008-0000-0200-0000AE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27</xdr:row>
      <xdr:rowOff>0</xdr:rowOff>
    </xdr:from>
    <xdr:ext cx="184731" cy="264560"/>
    <xdr:sp macro="" textlink="">
      <xdr:nvSpPr>
        <xdr:cNvPr id="1455" name="6 CuadroTexto">
          <a:extLst>
            <a:ext uri="{FF2B5EF4-FFF2-40B4-BE49-F238E27FC236}">
              <a16:creationId xmlns:a16="http://schemas.microsoft.com/office/drawing/2014/main" id="{00000000-0008-0000-0200-0000AF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56" name="2 CuadroTexto">
          <a:extLst>
            <a:ext uri="{FF2B5EF4-FFF2-40B4-BE49-F238E27FC236}">
              <a16:creationId xmlns:a16="http://schemas.microsoft.com/office/drawing/2014/main" id="{00000000-0008-0000-0200-0000B0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57" name="3 CuadroTexto">
          <a:extLst>
            <a:ext uri="{FF2B5EF4-FFF2-40B4-BE49-F238E27FC236}">
              <a16:creationId xmlns:a16="http://schemas.microsoft.com/office/drawing/2014/main" id="{00000000-0008-0000-0200-0000B1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58" name="4 CuadroTexto">
          <a:extLst>
            <a:ext uri="{FF2B5EF4-FFF2-40B4-BE49-F238E27FC236}">
              <a16:creationId xmlns:a16="http://schemas.microsoft.com/office/drawing/2014/main" id="{00000000-0008-0000-0200-0000B2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59" name="5 CuadroTexto">
          <a:extLst>
            <a:ext uri="{FF2B5EF4-FFF2-40B4-BE49-F238E27FC236}">
              <a16:creationId xmlns:a16="http://schemas.microsoft.com/office/drawing/2014/main" id="{00000000-0008-0000-0200-0000B3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60" name="6 CuadroTexto">
          <a:extLst>
            <a:ext uri="{FF2B5EF4-FFF2-40B4-BE49-F238E27FC236}">
              <a16:creationId xmlns:a16="http://schemas.microsoft.com/office/drawing/2014/main" id="{00000000-0008-0000-0200-0000B4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61" name="1 CuadroTexto">
          <a:extLst>
            <a:ext uri="{FF2B5EF4-FFF2-40B4-BE49-F238E27FC236}">
              <a16:creationId xmlns:a16="http://schemas.microsoft.com/office/drawing/2014/main" id="{00000000-0008-0000-0200-0000B5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62" name="2 CuadroTexto">
          <a:extLst>
            <a:ext uri="{FF2B5EF4-FFF2-40B4-BE49-F238E27FC236}">
              <a16:creationId xmlns:a16="http://schemas.microsoft.com/office/drawing/2014/main" id="{00000000-0008-0000-0200-0000B6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63" name="3 CuadroTexto">
          <a:extLst>
            <a:ext uri="{FF2B5EF4-FFF2-40B4-BE49-F238E27FC236}">
              <a16:creationId xmlns:a16="http://schemas.microsoft.com/office/drawing/2014/main" id="{00000000-0008-0000-0200-0000B7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64" name="4 CuadroTexto">
          <a:extLst>
            <a:ext uri="{FF2B5EF4-FFF2-40B4-BE49-F238E27FC236}">
              <a16:creationId xmlns:a16="http://schemas.microsoft.com/office/drawing/2014/main" id="{00000000-0008-0000-0200-0000B8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65" name="5 CuadroTexto">
          <a:extLst>
            <a:ext uri="{FF2B5EF4-FFF2-40B4-BE49-F238E27FC236}">
              <a16:creationId xmlns:a16="http://schemas.microsoft.com/office/drawing/2014/main" id="{00000000-0008-0000-0200-0000B9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66" name="6 CuadroTexto">
          <a:extLst>
            <a:ext uri="{FF2B5EF4-FFF2-40B4-BE49-F238E27FC236}">
              <a16:creationId xmlns:a16="http://schemas.microsoft.com/office/drawing/2014/main" id="{00000000-0008-0000-0200-0000BA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67" name="2 CuadroTexto">
          <a:extLst>
            <a:ext uri="{FF2B5EF4-FFF2-40B4-BE49-F238E27FC236}">
              <a16:creationId xmlns:a16="http://schemas.microsoft.com/office/drawing/2014/main" id="{00000000-0008-0000-0200-0000BB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68" name="3 CuadroTexto">
          <a:extLst>
            <a:ext uri="{FF2B5EF4-FFF2-40B4-BE49-F238E27FC236}">
              <a16:creationId xmlns:a16="http://schemas.microsoft.com/office/drawing/2014/main" id="{00000000-0008-0000-0200-0000BC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69" name="4 CuadroTexto">
          <a:extLst>
            <a:ext uri="{FF2B5EF4-FFF2-40B4-BE49-F238E27FC236}">
              <a16:creationId xmlns:a16="http://schemas.microsoft.com/office/drawing/2014/main" id="{00000000-0008-0000-0200-0000BD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70" name="5 CuadroTexto">
          <a:extLst>
            <a:ext uri="{FF2B5EF4-FFF2-40B4-BE49-F238E27FC236}">
              <a16:creationId xmlns:a16="http://schemas.microsoft.com/office/drawing/2014/main" id="{00000000-0008-0000-0200-0000BE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71" name="6 CuadroTexto">
          <a:extLst>
            <a:ext uri="{FF2B5EF4-FFF2-40B4-BE49-F238E27FC236}">
              <a16:creationId xmlns:a16="http://schemas.microsoft.com/office/drawing/2014/main" id="{00000000-0008-0000-0200-0000BF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72" name="1 CuadroTexto">
          <a:extLst>
            <a:ext uri="{FF2B5EF4-FFF2-40B4-BE49-F238E27FC236}">
              <a16:creationId xmlns:a16="http://schemas.microsoft.com/office/drawing/2014/main" id="{00000000-0008-0000-0200-0000C0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73" name="2 CuadroTexto">
          <a:extLst>
            <a:ext uri="{FF2B5EF4-FFF2-40B4-BE49-F238E27FC236}">
              <a16:creationId xmlns:a16="http://schemas.microsoft.com/office/drawing/2014/main" id="{00000000-0008-0000-0200-0000C1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74" name="3 CuadroTexto">
          <a:extLst>
            <a:ext uri="{FF2B5EF4-FFF2-40B4-BE49-F238E27FC236}">
              <a16:creationId xmlns:a16="http://schemas.microsoft.com/office/drawing/2014/main" id="{00000000-0008-0000-0200-0000C2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75" name="4 CuadroTexto">
          <a:extLst>
            <a:ext uri="{FF2B5EF4-FFF2-40B4-BE49-F238E27FC236}">
              <a16:creationId xmlns:a16="http://schemas.microsoft.com/office/drawing/2014/main" id="{00000000-0008-0000-0200-0000C3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76" name="5 CuadroTexto">
          <a:extLst>
            <a:ext uri="{FF2B5EF4-FFF2-40B4-BE49-F238E27FC236}">
              <a16:creationId xmlns:a16="http://schemas.microsoft.com/office/drawing/2014/main" id="{00000000-0008-0000-0200-0000C4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77" name="6 CuadroTexto">
          <a:extLst>
            <a:ext uri="{FF2B5EF4-FFF2-40B4-BE49-F238E27FC236}">
              <a16:creationId xmlns:a16="http://schemas.microsoft.com/office/drawing/2014/main" id="{00000000-0008-0000-0200-0000C5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386443</xdr:colOff>
      <xdr:row>1</xdr:row>
      <xdr:rowOff>155936</xdr:rowOff>
    </xdr:from>
    <xdr:ext cx="646449" cy="1014277"/>
    <xdr:pic>
      <xdr:nvPicPr>
        <xdr:cNvPr id="1478" name="Imagen 1477">
          <a:extLst>
            <a:ext uri="{FF2B5EF4-FFF2-40B4-BE49-F238E27FC236}">
              <a16:creationId xmlns:a16="http://schemas.microsoft.com/office/drawing/2014/main" id="{00000000-0008-0000-0200-0000C605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6622" y="686615"/>
          <a:ext cx="646449" cy="1014277"/>
        </a:xfrm>
        <a:prstGeom prst="rect">
          <a:avLst/>
        </a:prstGeom>
      </xdr:spPr>
    </xdr:pic>
    <xdr:clientData/>
  </xdr:oneCellAnchor>
  <xdr:oneCellAnchor>
    <xdr:from>
      <xdr:col>5</xdr:col>
      <xdr:colOff>266700</xdr:colOff>
      <xdr:row>38</xdr:row>
      <xdr:rowOff>0</xdr:rowOff>
    </xdr:from>
    <xdr:ext cx="184731" cy="264560"/>
    <xdr:sp macro="" textlink="">
      <xdr:nvSpPr>
        <xdr:cNvPr id="1479" name="3 CuadroTexto">
          <a:extLst>
            <a:ext uri="{FF2B5EF4-FFF2-40B4-BE49-F238E27FC236}">
              <a16:creationId xmlns:a16="http://schemas.microsoft.com/office/drawing/2014/main" id="{00000000-0008-0000-0200-0000C7050000}"/>
            </a:ext>
          </a:extLst>
        </xdr:cNvPr>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38</xdr:row>
      <xdr:rowOff>0</xdr:rowOff>
    </xdr:from>
    <xdr:ext cx="184731" cy="264560"/>
    <xdr:sp macro="" textlink="">
      <xdr:nvSpPr>
        <xdr:cNvPr id="1480" name="4 CuadroTexto">
          <a:extLst>
            <a:ext uri="{FF2B5EF4-FFF2-40B4-BE49-F238E27FC236}">
              <a16:creationId xmlns:a16="http://schemas.microsoft.com/office/drawing/2014/main" id="{00000000-0008-0000-0200-0000C8050000}"/>
            </a:ext>
          </a:extLst>
        </xdr:cNvPr>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38</xdr:row>
      <xdr:rowOff>0</xdr:rowOff>
    </xdr:from>
    <xdr:ext cx="184731" cy="264560"/>
    <xdr:sp macro="" textlink="">
      <xdr:nvSpPr>
        <xdr:cNvPr id="1481" name="5 CuadroTexto">
          <a:extLst>
            <a:ext uri="{FF2B5EF4-FFF2-40B4-BE49-F238E27FC236}">
              <a16:creationId xmlns:a16="http://schemas.microsoft.com/office/drawing/2014/main" id="{00000000-0008-0000-0200-0000C9050000}"/>
            </a:ext>
          </a:extLst>
        </xdr:cNvPr>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38</xdr:row>
      <xdr:rowOff>0</xdr:rowOff>
    </xdr:from>
    <xdr:ext cx="184731" cy="264560"/>
    <xdr:sp macro="" textlink="">
      <xdr:nvSpPr>
        <xdr:cNvPr id="1482" name="6 CuadroTexto">
          <a:extLst>
            <a:ext uri="{FF2B5EF4-FFF2-40B4-BE49-F238E27FC236}">
              <a16:creationId xmlns:a16="http://schemas.microsoft.com/office/drawing/2014/main" id="{00000000-0008-0000-0200-0000CA050000}"/>
            </a:ext>
          </a:extLst>
        </xdr:cNvPr>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38</xdr:row>
      <xdr:rowOff>0</xdr:rowOff>
    </xdr:from>
    <xdr:ext cx="184731" cy="264560"/>
    <xdr:sp macro="" textlink="">
      <xdr:nvSpPr>
        <xdr:cNvPr id="1483" name="1 CuadroTexto">
          <a:extLst>
            <a:ext uri="{FF2B5EF4-FFF2-40B4-BE49-F238E27FC236}">
              <a16:creationId xmlns:a16="http://schemas.microsoft.com/office/drawing/2014/main" id="{00000000-0008-0000-0200-0000CB050000}"/>
            </a:ext>
          </a:extLst>
        </xdr:cNvPr>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38</xdr:row>
      <xdr:rowOff>0</xdr:rowOff>
    </xdr:from>
    <xdr:ext cx="184731" cy="264560"/>
    <xdr:sp macro="" textlink="">
      <xdr:nvSpPr>
        <xdr:cNvPr id="1484" name="2 CuadroTexto">
          <a:extLst>
            <a:ext uri="{FF2B5EF4-FFF2-40B4-BE49-F238E27FC236}">
              <a16:creationId xmlns:a16="http://schemas.microsoft.com/office/drawing/2014/main" id="{00000000-0008-0000-0200-0000CC050000}"/>
            </a:ext>
          </a:extLst>
        </xdr:cNvPr>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38</xdr:row>
      <xdr:rowOff>0</xdr:rowOff>
    </xdr:from>
    <xdr:ext cx="184731" cy="264560"/>
    <xdr:sp macro="" textlink="">
      <xdr:nvSpPr>
        <xdr:cNvPr id="1485" name="3 CuadroTexto">
          <a:extLst>
            <a:ext uri="{FF2B5EF4-FFF2-40B4-BE49-F238E27FC236}">
              <a16:creationId xmlns:a16="http://schemas.microsoft.com/office/drawing/2014/main" id="{00000000-0008-0000-0200-0000CD050000}"/>
            </a:ext>
          </a:extLst>
        </xdr:cNvPr>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487" name="3 CuadroTexto">
          <a:extLst>
            <a:ext uri="{FF2B5EF4-FFF2-40B4-BE49-F238E27FC236}">
              <a16:creationId xmlns:a16="http://schemas.microsoft.com/office/drawing/2014/main" id="{00000000-0008-0000-0200-0000CF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488" name="4 CuadroTexto">
          <a:extLst>
            <a:ext uri="{FF2B5EF4-FFF2-40B4-BE49-F238E27FC236}">
              <a16:creationId xmlns:a16="http://schemas.microsoft.com/office/drawing/2014/main" id="{00000000-0008-0000-0200-0000D0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489" name="5 CuadroTexto">
          <a:extLst>
            <a:ext uri="{FF2B5EF4-FFF2-40B4-BE49-F238E27FC236}">
              <a16:creationId xmlns:a16="http://schemas.microsoft.com/office/drawing/2014/main" id="{00000000-0008-0000-0200-0000D1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490" name="6 CuadroTexto">
          <a:extLst>
            <a:ext uri="{FF2B5EF4-FFF2-40B4-BE49-F238E27FC236}">
              <a16:creationId xmlns:a16="http://schemas.microsoft.com/office/drawing/2014/main" id="{00000000-0008-0000-0200-0000D2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491" name="1 CuadroTexto">
          <a:extLst>
            <a:ext uri="{FF2B5EF4-FFF2-40B4-BE49-F238E27FC236}">
              <a16:creationId xmlns:a16="http://schemas.microsoft.com/office/drawing/2014/main" id="{00000000-0008-0000-0200-0000D3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492" name="2 CuadroTexto">
          <a:extLst>
            <a:ext uri="{FF2B5EF4-FFF2-40B4-BE49-F238E27FC236}">
              <a16:creationId xmlns:a16="http://schemas.microsoft.com/office/drawing/2014/main" id="{00000000-0008-0000-0200-0000D4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493" name="3 CuadroTexto">
          <a:extLst>
            <a:ext uri="{FF2B5EF4-FFF2-40B4-BE49-F238E27FC236}">
              <a16:creationId xmlns:a16="http://schemas.microsoft.com/office/drawing/2014/main" id="{00000000-0008-0000-0200-0000D5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494" name="4 CuadroTexto">
          <a:extLst>
            <a:ext uri="{FF2B5EF4-FFF2-40B4-BE49-F238E27FC236}">
              <a16:creationId xmlns:a16="http://schemas.microsoft.com/office/drawing/2014/main" id="{00000000-0008-0000-0200-0000D6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495" name="5 CuadroTexto">
          <a:extLst>
            <a:ext uri="{FF2B5EF4-FFF2-40B4-BE49-F238E27FC236}">
              <a16:creationId xmlns:a16="http://schemas.microsoft.com/office/drawing/2014/main" id="{00000000-0008-0000-0200-0000D7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496" name="6 CuadroTexto">
          <a:extLst>
            <a:ext uri="{FF2B5EF4-FFF2-40B4-BE49-F238E27FC236}">
              <a16:creationId xmlns:a16="http://schemas.microsoft.com/office/drawing/2014/main" id="{00000000-0008-0000-0200-0000D8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497" name="2 CuadroTexto">
          <a:extLst>
            <a:ext uri="{FF2B5EF4-FFF2-40B4-BE49-F238E27FC236}">
              <a16:creationId xmlns:a16="http://schemas.microsoft.com/office/drawing/2014/main" id="{00000000-0008-0000-0200-0000D9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498" name="3 CuadroTexto">
          <a:extLst>
            <a:ext uri="{FF2B5EF4-FFF2-40B4-BE49-F238E27FC236}">
              <a16:creationId xmlns:a16="http://schemas.microsoft.com/office/drawing/2014/main" id="{00000000-0008-0000-0200-0000DA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499" name="4 CuadroTexto">
          <a:extLst>
            <a:ext uri="{FF2B5EF4-FFF2-40B4-BE49-F238E27FC236}">
              <a16:creationId xmlns:a16="http://schemas.microsoft.com/office/drawing/2014/main" id="{00000000-0008-0000-0200-0000DB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00" name="5 CuadroTexto">
          <a:extLst>
            <a:ext uri="{FF2B5EF4-FFF2-40B4-BE49-F238E27FC236}">
              <a16:creationId xmlns:a16="http://schemas.microsoft.com/office/drawing/2014/main" id="{00000000-0008-0000-0200-0000DC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01" name="6 CuadroTexto">
          <a:extLst>
            <a:ext uri="{FF2B5EF4-FFF2-40B4-BE49-F238E27FC236}">
              <a16:creationId xmlns:a16="http://schemas.microsoft.com/office/drawing/2014/main" id="{00000000-0008-0000-0200-0000DD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02" name="1 CuadroTexto">
          <a:extLst>
            <a:ext uri="{FF2B5EF4-FFF2-40B4-BE49-F238E27FC236}">
              <a16:creationId xmlns:a16="http://schemas.microsoft.com/office/drawing/2014/main" id="{00000000-0008-0000-0200-0000DE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03" name="2 CuadroTexto">
          <a:extLst>
            <a:ext uri="{FF2B5EF4-FFF2-40B4-BE49-F238E27FC236}">
              <a16:creationId xmlns:a16="http://schemas.microsoft.com/office/drawing/2014/main" id="{00000000-0008-0000-0200-0000DF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04" name="3 CuadroTexto">
          <a:extLst>
            <a:ext uri="{FF2B5EF4-FFF2-40B4-BE49-F238E27FC236}">
              <a16:creationId xmlns:a16="http://schemas.microsoft.com/office/drawing/2014/main" id="{00000000-0008-0000-0200-0000E0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05" name="4 CuadroTexto">
          <a:extLst>
            <a:ext uri="{FF2B5EF4-FFF2-40B4-BE49-F238E27FC236}">
              <a16:creationId xmlns:a16="http://schemas.microsoft.com/office/drawing/2014/main" id="{00000000-0008-0000-0200-0000E1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06" name="5 CuadroTexto">
          <a:extLst>
            <a:ext uri="{FF2B5EF4-FFF2-40B4-BE49-F238E27FC236}">
              <a16:creationId xmlns:a16="http://schemas.microsoft.com/office/drawing/2014/main" id="{00000000-0008-0000-0200-0000E2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07" name="6 CuadroTexto">
          <a:extLst>
            <a:ext uri="{FF2B5EF4-FFF2-40B4-BE49-F238E27FC236}">
              <a16:creationId xmlns:a16="http://schemas.microsoft.com/office/drawing/2014/main" id="{00000000-0008-0000-0200-0000E3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08" name="2 CuadroTexto">
          <a:extLst>
            <a:ext uri="{FF2B5EF4-FFF2-40B4-BE49-F238E27FC236}">
              <a16:creationId xmlns:a16="http://schemas.microsoft.com/office/drawing/2014/main" id="{00000000-0008-0000-0200-0000E4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09" name="3 CuadroTexto">
          <a:extLst>
            <a:ext uri="{FF2B5EF4-FFF2-40B4-BE49-F238E27FC236}">
              <a16:creationId xmlns:a16="http://schemas.microsoft.com/office/drawing/2014/main" id="{00000000-0008-0000-0200-0000E5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10" name="4 CuadroTexto">
          <a:extLst>
            <a:ext uri="{FF2B5EF4-FFF2-40B4-BE49-F238E27FC236}">
              <a16:creationId xmlns:a16="http://schemas.microsoft.com/office/drawing/2014/main" id="{00000000-0008-0000-0200-0000E6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11" name="5 CuadroTexto">
          <a:extLst>
            <a:ext uri="{FF2B5EF4-FFF2-40B4-BE49-F238E27FC236}">
              <a16:creationId xmlns:a16="http://schemas.microsoft.com/office/drawing/2014/main" id="{00000000-0008-0000-0200-0000E7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12" name="6 CuadroTexto">
          <a:extLst>
            <a:ext uri="{FF2B5EF4-FFF2-40B4-BE49-F238E27FC236}">
              <a16:creationId xmlns:a16="http://schemas.microsoft.com/office/drawing/2014/main" id="{00000000-0008-0000-0200-0000E8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13" name="1 CuadroTexto">
          <a:extLst>
            <a:ext uri="{FF2B5EF4-FFF2-40B4-BE49-F238E27FC236}">
              <a16:creationId xmlns:a16="http://schemas.microsoft.com/office/drawing/2014/main" id="{00000000-0008-0000-0200-0000E9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14" name="2 CuadroTexto">
          <a:extLst>
            <a:ext uri="{FF2B5EF4-FFF2-40B4-BE49-F238E27FC236}">
              <a16:creationId xmlns:a16="http://schemas.microsoft.com/office/drawing/2014/main" id="{00000000-0008-0000-0200-0000EA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15" name="3 CuadroTexto">
          <a:extLst>
            <a:ext uri="{FF2B5EF4-FFF2-40B4-BE49-F238E27FC236}">
              <a16:creationId xmlns:a16="http://schemas.microsoft.com/office/drawing/2014/main" id="{00000000-0008-0000-0200-0000EB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16" name="4 CuadroTexto">
          <a:extLst>
            <a:ext uri="{FF2B5EF4-FFF2-40B4-BE49-F238E27FC236}">
              <a16:creationId xmlns:a16="http://schemas.microsoft.com/office/drawing/2014/main" id="{00000000-0008-0000-0200-0000EC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17" name="5 CuadroTexto">
          <a:extLst>
            <a:ext uri="{FF2B5EF4-FFF2-40B4-BE49-F238E27FC236}">
              <a16:creationId xmlns:a16="http://schemas.microsoft.com/office/drawing/2014/main" id="{00000000-0008-0000-0200-0000ED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18" name="6 CuadroTexto">
          <a:extLst>
            <a:ext uri="{FF2B5EF4-FFF2-40B4-BE49-F238E27FC236}">
              <a16:creationId xmlns:a16="http://schemas.microsoft.com/office/drawing/2014/main" id="{00000000-0008-0000-0200-0000EE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19" name="3 CuadroTexto">
          <a:extLst>
            <a:ext uri="{FF2B5EF4-FFF2-40B4-BE49-F238E27FC236}">
              <a16:creationId xmlns:a16="http://schemas.microsoft.com/office/drawing/2014/main" id="{00000000-0008-0000-0200-0000EF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20" name="4 CuadroTexto">
          <a:extLst>
            <a:ext uri="{FF2B5EF4-FFF2-40B4-BE49-F238E27FC236}">
              <a16:creationId xmlns:a16="http://schemas.microsoft.com/office/drawing/2014/main" id="{00000000-0008-0000-0200-0000F0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21" name="5 CuadroTexto">
          <a:extLst>
            <a:ext uri="{FF2B5EF4-FFF2-40B4-BE49-F238E27FC236}">
              <a16:creationId xmlns:a16="http://schemas.microsoft.com/office/drawing/2014/main" id="{00000000-0008-0000-0200-0000F1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22" name="6 CuadroTexto">
          <a:extLst>
            <a:ext uri="{FF2B5EF4-FFF2-40B4-BE49-F238E27FC236}">
              <a16:creationId xmlns:a16="http://schemas.microsoft.com/office/drawing/2014/main" id="{00000000-0008-0000-0200-0000F2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23" name="1 CuadroTexto">
          <a:extLst>
            <a:ext uri="{FF2B5EF4-FFF2-40B4-BE49-F238E27FC236}">
              <a16:creationId xmlns:a16="http://schemas.microsoft.com/office/drawing/2014/main" id="{00000000-0008-0000-0200-0000F3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24" name="2 CuadroTexto">
          <a:extLst>
            <a:ext uri="{FF2B5EF4-FFF2-40B4-BE49-F238E27FC236}">
              <a16:creationId xmlns:a16="http://schemas.microsoft.com/office/drawing/2014/main" id="{00000000-0008-0000-0200-0000F4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25" name="3 CuadroTexto">
          <a:extLst>
            <a:ext uri="{FF2B5EF4-FFF2-40B4-BE49-F238E27FC236}">
              <a16:creationId xmlns:a16="http://schemas.microsoft.com/office/drawing/2014/main" id="{00000000-0008-0000-0200-0000F5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26" name="4 CuadroTexto">
          <a:extLst>
            <a:ext uri="{FF2B5EF4-FFF2-40B4-BE49-F238E27FC236}">
              <a16:creationId xmlns:a16="http://schemas.microsoft.com/office/drawing/2014/main" id="{00000000-0008-0000-0200-0000F6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27" name="5 CuadroTexto">
          <a:extLst>
            <a:ext uri="{FF2B5EF4-FFF2-40B4-BE49-F238E27FC236}">
              <a16:creationId xmlns:a16="http://schemas.microsoft.com/office/drawing/2014/main" id="{00000000-0008-0000-0200-0000F7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28" name="6 CuadroTexto">
          <a:extLst>
            <a:ext uri="{FF2B5EF4-FFF2-40B4-BE49-F238E27FC236}">
              <a16:creationId xmlns:a16="http://schemas.microsoft.com/office/drawing/2014/main" id="{00000000-0008-0000-0200-0000F8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29" name="2 CuadroTexto">
          <a:extLst>
            <a:ext uri="{FF2B5EF4-FFF2-40B4-BE49-F238E27FC236}">
              <a16:creationId xmlns:a16="http://schemas.microsoft.com/office/drawing/2014/main" id="{00000000-0008-0000-0200-0000F9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30" name="3 CuadroTexto">
          <a:extLst>
            <a:ext uri="{FF2B5EF4-FFF2-40B4-BE49-F238E27FC236}">
              <a16:creationId xmlns:a16="http://schemas.microsoft.com/office/drawing/2014/main" id="{00000000-0008-0000-0200-0000FA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31" name="4 CuadroTexto">
          <a:extLst>
            <a:ext uri="{FF2B5EF4-FFF2-40B4-BE49-F238E27FC236}">
              <a16:creationId xmlns:a16="http://schemas.microsoft.com/office/drawing/2014/main" id="{00000000-0008-0000-0200-0000FB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32" name="5 CuadroTexto">
          <a:extLst>
            <a:ext uri="{FF2B5EF4-FFF2-40B4-BE49-F238E27FC236}">
              <a16:creationId xmlns:a16="http://schemas.microsoft.com/office/drawing/2014/main" id="{00000000-0008-0000-0200-0000FC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33" name="6 CuadroTexto">
          <a:extLst>
            <a:ext uri="{FF2B5EF4-FFF2-40B4-BE49-F238E27FC236}">
              <a16:creationId xmlns:a16="http://schemas.microsoft.com/office/drawing/2014/main" id="{00000000-0008-0000-0200-0000FD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34" name="1 CuadroTexto">
          <a:extLst>
            <a:ext uri="{FF2B5EF4-FFF2-40B4-BE49-F238E27FC236}">
              <a16:creationId xmlns:a16="http://schemas.microsoft.com/office/drawing/2014/main" id="{00000000-0008-0000-0200-0000FE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35" name="2 CuadroTexto">
          <a:extLst>
            <a:ext uri="{FF2B5EF4-FFF2-40B4-BE49-F238E27FC236}">
              <a16:creationId xmlns:a16="http://schemas.microsoft.com/office/drawing/2014/main" id="{00000000-0008-0000-0200-0000FF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36" name="3 CuadroTexto">
          <a:extLst>
            <a:ext uri="{FF2B5EF4-FFF2-40B4-BE49-F238E27FC236}">
              <a16:creationId xmlns:a16="http://schemas.microsoft.com/office/drawing/2014/main" id="{00000000-0008-0000-0200-000000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37" name="4 CuadroTexto">
          <a:extLst>
            <a:ext uri="{FF2B5EF4-FFF2-40B4-BE49-F238E27FC236}">
              <a16:creationId xmlns:a16="http://schemas.microsoft.com/office/drawing/2014/main" id="{00000000-0008-0000-0200-000001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38" name="5 CuadroTexto">
          <a:extLst>
            <a:ext uri="{FF2B5EF4-FFF2-40B4-BE49-F238E27FC236}">
              <a16:creationId xmlns:a16="http://schemas.microsoft.com/office/drawing/2014/main" id="{00000000-0008-0000-0200-000002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39" name="6 CuadroTexto">
          <a:extLst>
            <a:ext uri="{FF2B5EF4-FFF2-40B4-BE49-F238E27FC236}">
              <a16:creationId xmlns:a16="http://schemas.microsoft.com/office/drawing/2014/main" id="{00000000-0008-0000-0200-000003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40" name="2 CuadroTexto">
          <a:extLst>
            <a:ext uri="{FF2B5EF4-FFF2-40B4-BE49-F238E27FC236}">
              <a16:creationId xmlns:a16="http://schemas.microsoft.com/office/drawing/2014/main" id="{00000000-0008-0000-0200-000004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41" name="3 CuadroTexto">
          <a:extLst>
            <a:ext uri="{FF2B5EF4-FFF2-40B4-BE49-F238E27FC236}">
              <a16:creationId xmlns:a16="http://schemas.microsoft.com/office/drawing/2014/main" id="{00000000-0008-0000-0200-000005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42" name="4 CuadroTexto">
          <a:extLst>
            <a:ext uri="{FF2B5EF4-FFF2-40B4-BE49-F238E27FC236}">
              <a16:creationId xmlns:a16="http://schemas.microsoft.com/office/drawing/2014/main" id="{00000000-0008-0000-0200-000006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43" name="5 CuadroTexto">
          <a:extLst>
            <a:ext uri="{FF2B5EF4-FFF2-40B4-BE49-F238E27FC236}">
              <a16:creationId xmlns:a16="http://schemas.microsoft.com/office/drawing/2014/main" id="{00000000-0008-0000-0200-000007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44" name="6 CuadroTexto">
          <a:extLst>
            <a:ext uri="{FF2B5EF4-FFF2-40B4-BE49-F238E27FC236}">
              <a16:creationId xmlns:a16="http://schemas.microsoft.com/office/drawing/2014/main" id="{00000000-0008-0000-0200-000008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45" name="1 CuadroTexto">
          <a:extLst>
            <a:ext uri="{FF2B5EF4-FFF2-40B4-BE49-F238E27FC236}">
              <a16:creationId xmlns:a16="http://schemas.microsoft.com/office/drawing/2014/main" id="{00000000-0008-0000-0200-000009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46" name="2 CuadroTexto">
          <a:extLst>
            <a:ext uri="{FF2B5EF4-FFF2-40B4-BE49-F238E27FC236}">
              <a16:creationId xmlns:a16="http://schemas.microsoft.com/office/drawing/2014/main" id="{00000000-0008-0000-0200-00000A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47" name="3 CuadroTexto">
          <a:extLst>
            <a:ext uri="{FF2B5EF4-FFF2-40B4-BE49-F238E27FC236}">
              <a16:creationId xmlns:a16="http://schemas.microsoft.com/office/drawing/2014/main" id="{00000000-0008-0000-0200-00000B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48" name="4 CuadroTexto">
          <a:extLst>
            <a:ext uri="{FF2B5EF4-FFF2-40B4-BE49-F238E27FC236}">
              <a16:creationId xmlns:a16="http://schemas.microsoft.com/office/drawing/2014/main" id="{00000000-0008-0000-0200-00000C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49" name="5 CuadroTexto">
          <a:extLst>
            <a:ext uri="{FF2B5EF4-FFF2-40B4-BE49-F238E27FC236}">
              <a16:creationId xmlns:a16="http://schemas.microsoft.com/office/drawing/2014/main" id="{00000000-0008-0000-0200-00000D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50" name="6 CuadroTexto">
          <a:extLst>
            <a:ext uri="{FF2B5EF4-FFF2-40B4-BE49-F238E27FC236}">
              <a16:creationId xmlns:a16="http://schemas.microsoft.com/office/drawing/2014/main" id="{00000000-0008-0000-0200-00000E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51" name="3 CuadroTexto">
          <a:extLst>
            <a:ext uri="{FF2B5EF4-FFF2-40B4-BE49-F238E27FC236}">
              <a16:creationId xmlns:a16="http://schemas.microsoft.com/office/drawing/2014/main" id="{00000000-0008-0000-0200-00000F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52" name="4 CuadroTexto">
          <a:extLst>
            <a:ext uri="{FF2B5EF4-FFF2-40B4-BE49-F238E27FC236}">
              <a16:creationId xmlns:a16="http://schemas.microsoft.com/office/drawing/2014/main" id="{00000000-0008-0000-0200-000010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53" name="5 CuadroTexto">
          <a:extLst>
            <a:ext uri="{FF2B5EF4-FFF2-40B4-BE49-F238E27FC236}">
              <a16:creationId xmlns:a16="http://schemas.microsoft.com/office/drawing/2014/main" id="{00000000-0008-0000-0200-000011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54" name="6 CuadroTexto">
          <a:extLst>
            <a:ext uri="{FF2B5EF4-FFF2-40B4-BE49-F238E27FC236}">
              <a16:creationId xmlns:a16="http://schemas.microsoft.com/office/drawing/2014/main" id="{00000000-0008-0000-0200-000012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55" name="1 CuadroTexto">
          <a:extLst>
            <a:ext uri="{FF2B5EF4-FFF2-40B4-BE49-F238E27FC236}">
              <a16:creationId xmlns:a16="http://schemas.microsoft.com/office/drawing/2014/main" id="{00000000-0008-0000-0200-000013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56" name="2 CuadroTexto">
          <a:extLst>
            <a:ext uri="{FF2B5EF4-FFF2-40B4-BE49-F238E27FC236}">
              <a16:creationId xmlns:a16="http://schemas.microsoft.com/office/drawing/2014/main" id="{00000000-0008-0000-0200-000014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57" name="3 CuadroTexto">
          <a:extLst>
            <a:ext uri="{FF2B5EF4-FFF2-40B4-BE49-F238E27FC236}">
              <a16:creationId xmlns:a16="http://schemas.microsoft.com/office/drawing/2014/main" id="{00000000-0008-0000-0200-000015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58" name="4 CuadroTexto">
          <a:extLst>
            <a:ext uri="{FF2B5EF4-FFF2-40B4-BE49-F238E27FC236}">
              <a16:creationId xmlns:a16="http://schemas.microsoft.com/office/drawing/2014/main" id="{00000000-0008-0000-0200-000016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59" name="5 CuadroTexto">
          <a:extLst>
            <a:ext uri="{FF2B5EF4-FFF2-40B4-BE49-F238E27FC236}">
              <a16:creationId xmlns:a16="http://schemas.microsoft.com/office/drawing/2014/main" id="{00000000-0008-0000-0200-000017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60" name="6 CuadroTexto">
          <a:extLst>
            <a:ext uri="{FF2B5EF4-FFF2-40B4-BE49-F238E27FC236}">
              <a16:creationId xmlns:a16="http://schemas.microsoft.com/office/drawing/2014/main" id="{00000000-0008-0000-0200-000018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61" name="2 CuadroTexto">
          <a:extLst>
            <a:ext uri="{FF2B5EF4-FFF2-40B4-BE49-F238E27FC236}">
              <a16:creationId xmlns:a16="http://schemas.microsoft.com/office/drawing/2014/main" id="{00000000-0008-0000-0200-000019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62" name="3 CuadroTexto">
          <a:extLst>
            <a:ext uri="{FF2B5EF4-FFF2-40B4-BE49-F238E27FC236}">
              <a16:creationId xmlns:a16="http://schemas.microsoft.com/office/drawing/2014/main" id="{00000000-0008-0000-0200-00001A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63" name="4 CuadroTexto">
          <a:extLst>
            <a:ext uri="{FF2B5EF4-FFF2-40B4-BE49-F238E27FC236}">
              <a16:creationId xmlns:a16="http://schemas.microsoft.com/office/drawing/2014/main" id="{00000000-0008-0000-0200-00001B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64" name="5 CuadroTexto">
          <a:extLst>
            <a:ext uri="{FF2B5EF4-FFF2-40B4-BE49-F238E27FC236}">
              <a16:creationId xmlns:a16="http://schemas.microsoft.com/office/drawing/2014/main" id="{00000000-0008-0000-0200-00001C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65" name="6 CuadroTexto">
          <a:extLst>
            <a:ext uri="{FF2B5EF4-FFF2-40B4-BE49-F238E27FC236}">
              <a16:creationId xmlns:a16="http://schemas.microsoft.com/office/drawing/2014/main" id="{00000000-0008-0000-0200-00001D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66" name="1 CuadroTexto">
          <a:extLst>
            <a:ext uri="{FF2B5EF4-FFF2-40B4-BE49-F238E27FC236}">
              <a16:creationId xmlns:a16="http://schemas.microsoft.com/office/drawing/2014/main" id="{00000000-0008-0000-0200-00001E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67" name="2 CuadroTexto">
          <a:extLst>
            <a:ext uri="{FF2B5EF4-FFF2-40B4-BE49-F238E27FC236}">
              <a16:creationId xmlns:a16="http://schemas.microsoft.com/office/drawing/2014/main" id="{00000000-0008-0000-0200-00001F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68" name="3 CuadroTexto">
          <a:extLst>
            <a:ext uri="{FF2B5EF4-FFF2-40B4-BE49-F238E27FC236}">
              <a16:creationId xmlns:a16="http://schemas.microsoft.com/office/drawing/2014/main" id="{00000000-0008-0000-0200-000020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69" name="4 CuadroTexto">
          <a:extLst>
            <a:ext uri="{FF2B5EF4-FFF2-40B4-BE49-F238E27FC236}">
              <a16:creationId xmlns:a16="http://schemas.microsoft.com/office/drawing/2014/main" id="{00000000-0008-0000-0200-000021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70" name="5 CuadroTexto">
          <a:extLst>
            <a:ext uri="{FF2B5EF4-FFF2-40B4-BE49-F238E27FC236}">
              <a16:creationId xmlns:a16="http://schemas.microsoft.com/office/drawing/2014/main" id="{00000000-0008-0000-0200-000022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71" name="6 CuadroTexto">
          <a:extLst>
            <a:ext uri="{FF2B5EF4-FFF2-40B4-BE49-F238E27FC236}">
              <a16:creationId xmlns:a16="http://schemas.microsoft.com/office/drawing/2014/main" id="{00000000-0008-0000-0200-000023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72" name="2 CuadroTexto">
          <a:extLst>
            <a:ext uri="{FF2B5EF4-FFF2-40B4-BE49-F238E27FC236}">
              <a16:creationId xmlns:a16="http://schemas.microsoft.com/office/drawing/2014/main" id="{00000000-0008-0000-0200-000024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73" name="3 CuadroTexto">
          <a:extLst>
            <a:ext uri="{FF2B5EF4-FFF2-40B4-BE49-F238E27FC236}">
              <a16:creationId xmlns:a16="http://schemas.microsoft.com/office/drawing/2014/main" id="{00000000-0008-0000-0200-000025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74" name="4 CuadroTexto">
          <a:extLst>
            <a:ext uri="{FF2B5EF4-FFF2-40B4-BE49-F238E27FC236}">
              <a16:creationId xmlns:a16="http://schemas.microsoft.com/office/drawing/2014/main" id="{00000000-0008-0000-0200-000026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75" name="5 CuadroTexto">
          <a:extLst>
            <a:ext uri="{FF2B5EF4-FFF2-40B4-BE49-F238E27FC236}">
              <a16:creationId xmlns:a16="http://schemas.microsoft.com/office/drawing/2014/main" id="{00000000-0008-0000-0200-000027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76" name="6 CuadroTexto">
          <a:extLst>
            <a:ext uri="{FF2B5EF4-FFF2-40B4-BE49-F238E27FC236}">
              <a16:creationId xmlns:a16="http://schemas.microsoft.com/office/drawing/2014/main" id="{00000000-0008-0000-0200-000028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77" name="1 CuadroTexto">
          <a:extLst>
            <a:ext uri="{FF2B5EF4-FFF2-40B4-BE49-F238E27FC236}">
              <a16:creationId xmlns:a16="http://schemas.microsoft.com/office/drawing/2014/main" id="{00000000-0008-0000-0200-000029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78" name="2 CuadroTexto">
          <a:extLst>
            <a:ext uri="{FF2B5EF4-FFF2-40B4-BE49-F238E27FC236}">
              <a16:creationId xmlns:a16="http://schemas.microsoft.com/office/drawing/2014/main" id="{00000000-0008-0000-0200-00002A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79" name="3 CuadroTexto">
          <a:extLst>
            <a:ext uri="{FF2B5EF4-FFF2-40B4-BE49-F238E27FC236}">
              <a16:creationId xmlns:a16="http://schemas.microsoft.com/office/drawing/2014/main" id="{00000000-0008-0000-0200-00002B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80" name="4 CuadroTexto">
          <a:extLst>
            <a:ext uri="{FF2B5EF4-FFF2-40B4-BE49-F238E27FC236}">
              <a16:creationId xmlns:a16="http://schemas.microsoft.com/office/drawing/2014/main" id="{00000000-0008-0000-0200-00002C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81" name="5 CuadroTexto">
          <a:extLst>
            <a:ext uri="{FF2B5EF4-FFF2-40B4-BE49-F238E27FC236}">
              <a16:creationId xmlns:a16="http://schemas.microsoft.com/office/drawing/2014/main" id="{00000000-0008-0000-0200-00002D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82" name="6 CuadroTexto">
          <a:extLst>
            <a:ext uri="{FF2B5EF4-FFF2-40B4-BE49-F238E27FC236}">
              <a16:creationId xmlns:a16="http://schemas.microsoft.com/office/drawing/2014/main" id="{00000000-0008-0000-0200-00002E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83" name="3 CuadroTexto">
          <a:extLst>
            <a:ext uri="{FF2B5EF4-FFF2-40B4-BE49-F238E27FC236}">
              <a16:creationId xmlns:a16="http://schemas.microsoft.com/office/drawing/2014/main" id="{00000000-0008-0000-0200-00002F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84" name="4 CuadroTexto">
          <a:extLst>
            <a:ext uri="{FF2B5EF4-FFF2-40B4-BE49-F238E27FC236}">
              <a16:creationId xmlns:a16="http://schemas.microsoft.com/office/drawing/2014/main" id="{00000000-0008-0000-0200-000030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85" name="5 CuadroTexto">
          <a:extLst>
            <a:ext uri="{FF2B5EF4-FFF2-40B4-BE49-F238E27FC236}">
              <a16:creationId xmlns:a16="http://schemas.microsoft.com/office/drawing/2014/main" id="{00000000-0008-0000-0200-000031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86" name="6 CuadroTexto">
          <a:extLst>
            <a:ext uri="{FF2B5EF4-FFF2-40B4-BE49-F238E27FC236}">
              <a16:creationId xmlns:a16="http://schemas.microsoft.com/office/drawing/2014/main" id="{00000000-0008-0000-0200-000032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87" name="1 CuadroTexto">
          <a:extLst>
            <a:ext uri="{FF2B5EF4-FFF2-40B4-BE49-F238E27FC236}">
              <a16:creationId xmlns:a16="http://schemas.microsoft.com/office/drawing/2014/main" id="{00000000-0008-0000-0200-000033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88" name="2 CuadroTexto">
          <a:extLst>
            <a:ext uri="{FF2B5EF4-FFF2-40B4-BE49-F238E27FC236}">
              <a16:creationId xmlns:a16="http://schemas.microsoft.com/office/drawing/2014/main" id="{00000000-0008-0000-0200-000034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89" name="3 CuadroTexto">
          <a:extLst>
            <a:ext uri="{FF2B5EF4-FFF2-40B4-BE49-F238E27FC236}">
              <a16:creationId xmlns:a16="http://schemas.microsoft.com/office/drawing/2014/main" id="{00000000-0008-0000-0200-000035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90" name="4 CuadroTexto">
          <a:extLst>
            <a:ext uri="{FF2B5EF4-FFF2-40B4-BE49-F238E27FC236}">
              <a16:creationId xmlns:a16="http://schemas.microsoft.com/office/drawing/2014/main" id="{00000000-0008-0000-0200-000036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91" name="5 CuadroTexto">
          <a:extLst>
            <a:ext uri="{FF2B5EF4-FFF2-40B4-BE49-F238E27FC236}">
              <a16:creationId xmlns:a16="http://schemas.microsoft.com/office/drawing/2014/main" id="{00000000-0008-0000-0200-000037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92" name="6 CuadroTexto">
          <a:extLst>
            <a:ext uri="{FF2B5EF4-FFF2-40B4-BE49-F238E27FC236}">
              <a16:creationId xmlns:a16="http://schemas.microsoft.com/office/drawing/2014/main" id="{00000000-0008-0000-0200-000038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93" name="2 CuadroTexto">
          <a:extLst>
            <a:ext uri="{FF2B5EF4-FFF2-40B4-BE49-F238E27FC236}">
              <a16:creationId xmlns:a16="http://schemas.microsoft.com/office/drawing/2014/main" id="{00000000-0008-0000-0200-000039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94" name="3 CuadroTexto">
          <a:extLst>
            <a:ext uri="{FF2B5EF4-FFF2-40B4-BE49-F238E27FC236}">
              <a16:creationId xmlns:a16="http://schemas.microsoft.com/office/drawing/2014/main" id="{00000000-0008-0000-0200-00003A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95" name="4 CuadroTexto">
          <a:extLst>
            <a:ext uri="{FF2B5EF4-FFF2-40B4-BE49-F238E27FC236}">
              <a16:creationId xmlns:a16="http://schemas.microsoft.com/office/drawing/2014/main" id="{00000000-0008-0000-0200-00003B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96" name="5 CuadroTexto">
          <a:extLst>
            <a:ext uri="{FF2B5EF4-FFF2-40B4-BE49-F238E27FC236}">
              <a16:creationId xmlns:a16="http://schemas.microsoft.com/office/drawing/2014/main" id="{00000000-0008-0000-0200-00003C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97" name="6 CuadroTexto">
          <a:extLst>
            <a:ext uri="{FF2B5EF4-FFF2-40B4-BE49-F238E27FC236}">
              <a16:creationId xmlns:a16="http://schemas.microsoft.com/office/drawing/2014/main" id="{00000000-0008-0000-0200-00003D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98" name="1 CuadroTexto">
          <a:extLst>
            <a:ext uri="{FF2B5EF4-FFF2-40B4-BE49-F238E27FC236}">
              <a16:creationId xmlns:a16="http://schemas.microsoft.com/office/drawing/2014/main" id="{00000000-0008-0000-0200-00003E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99" name="2 CuadroTexto">
          <a:extLst>
            <a:ext uri="{FF2B5EF4-FFF2-40B4-BE49-F238E27FC236}">
              <a16:creationId xmlns:a16="http://schemas.microsoft.com/office/drawing/2014/main" id="{00000000-0008-0000-0200-00003F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600" name="3 CuadroTexto">
          <a:extLst>
            <a:ext uri="{FF2B5EF4-FFF2-40B4-BE49-F238E27FC236}">
              <a16:creationId xmlns:a16="http://schemas.microsoft.com/office/drawing/2014/main" id="{00000000-0008-0000-0200-000040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601" name="4 CuadroTexto">
          <a:extLst>
            <a:ext uri="{FF2B5EF4-FFF2-40B4-BE49-F238E27FC236}">
              <a16:creationId xmlns:a16="http://schemas.microsoft.com/office/drawing/2014/main" id="{00000000-0008-0000-0200-000041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602" name="5 CuadroTexto">
          <a:extLst>
            <a:ext uri="{FF2B5EF4-FFF2-40B4-BE49-F238E27FC236}">
              <a16:creationId xmlns:a16="http://schemas.microsoft.com/office/drawing/2014/main" id="{00000000-0008-0000-0200-000042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603" name="6 CuadroTexto">
          <a:extLst>
            <a:ext uri="{FF2B5EF4-FFF2-40B4-BE49-F238E27FC236}">
              <a16:creationId xmlns:a16="http://schemas.microsoft.com/office/drawing/2014/main" id="{00000000-0008-0000-0200-000043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604" name="2 CuadroTexto">
          <a:extLst>
            <a:ext uri="{FF2B5EF4-FFF2-40B4-BE49-F238E27FC236}">
              <a16:creationId xmlns:a16="http://schemas.microsoft.com/office/drawing/2014/main" id="{00000000-0008-0000-0200-000044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605" name="3 CuadroTexto">
          <a:extLst>
            <a:ext uri="{FF2B5EF4-FFF2-40B4-BE49-F238E27FC236}">
              <a16:creationId xmlns:a16="http://schemas.microsoft.com/office/drawing/2014/main" id="{00000000-0008-0000-0200-000045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606" name="4 CuadroTexto">
          <a:extLst>
            <a:ext uri="{FF2B5EF4-FFF2-40B4-BE49-F238E27FC236}">
              <a16:creationId xmlns:a16="http://schemas.microsoft.com/office/drawing/2014/main" id="{00000000-0008-0000-0200-000046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607" name="5 CuadroTexto">
          <a:extLst>
            <a:ext uri="{FF2B5EF4-FFF2-40B4-BE49-F238E27FC236}">
              <a16:creationId xmlns:a16="http://schemas.microsoft.com/office/drawing/2014/main" id="{00000000-0008-0000-0200-000047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608" name="6 CuadroTexto">
          <a:extLst>
            <a:ext uri="{FF2B5EF4-FFF2-40B4-BE49-F238E27FC236}">
              <a16:creationId xmlns:a16="http://schemas.microsoft.com/office/drawing/2014/main" id="{00000000-0008-0000-0200-000048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609" name="1 CuadroTexto">
          <a:extLst>
            <a:ext uri="{FF2B5EF4-FFF2-40B4-BE49-F238E27FC236}">
              <a16:creationId xmlns:a16="http://schemas.microsoft.com/office/drawing/2014/main" id="{00000000-0008-0000-0200-000049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610" name="2 CuadroTexto">
          <a:extLst>
            <a:ext uri="{FF2B5EF4-FFF2-40B4-BE49-F238E27FC236}">
              <a16:creationId xmlns:a16="http://schemas.microsoft.com/office/drawing/2014/main" id="{00000000-0008-0000-0200-00004A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611" name="3 CuadroTexto">
          <a:extLst>
            <a:ext uri="{FF2B5EF4-FFF2-40B4-BE49-F238E27FC236}">
              <a16:creationId xmlns:a16="http://schemas.microsoft.com/office/drawing/2014/main" id="{00000000-0008-0000-0200-00004B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612" name="4 CuadroTexto">
          <a:extLst>
            <a:ext uri="{FF2B5EF4-FFF2-40B4-BE49-F238E27FC236}">
              <a16:creationId xmlns:a16="http://schemas.microsoft.com/office/drawing/2014/main" id="{00000000-0008-0000-0200-00004C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613" name="5 CuadroTexto">
          <a:extLst>
            <a:ext uri="{FF2B5EF4-FFF2-40B4-BE49-F238E27FC236}">
              <a16:creationId xmlns:a16="http://schemas.microsoft.com/office/drawing/2014/main" id="{00000000-0008-0000-0200-00004D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614" name="6 CuadroTexto">
          <a:extLst>
            <a:ext uri="{FF2B5EF4-FFF2-40B4-BE49-F238E27FC236}">
              <a16:creationId xmlns:a16="http://schemas.microsoft.com/office/drawing/2014/main" id="{00000000-0008-0000-0200-00004E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15" name="3 CuadroTexto">
          <a:extLst>
            <a:ext uri="{FF2B5EF4-FFF2-40B4-BE49-F238E27FC236}">
              <a16:creationId xmlns:a16="http://schemas.microsoft.com/office/drawing/2014/main" id="{00000000-0008-0000-0200-00004F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16" name="4 CuadroTexto">
          <a:extLst>
            <a:ext uri="{FF2B5EF4-FFF2-40B4-BE49-F238E27FC236}">
              <a16:creationId xmlns:a16="http://schemas.microsoft.com/office/drawing/2014/main" id="{00000000-0008-0000-0200-000050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17" name="5 CuadroTexto">
          <a:extLst>
            <a:ext uri="{FF2B5EF4-FFF2-40B4-BE49-F238E27FC236}">
              <a16:creationId xmlns:a16="http://schemas.microsoft.com/office/drawing/2014/main" id="{00000000-0008-0000-0200-000051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18" name="6 CuadroTexto">
          <a:extLst>
            <a:ext uri="{FF2B5EF4-FFF2-40B4-BE49-F238E27FC236}">
              <a16:creationId xmlns:a16="http://schemas.microsoft.com/office/drawing/2014/main" id="{00000000-0008-0000-0200-000052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19" name="1 CuadroTexto">
          <a:extLst>
            <a:ext uri="{FF2B5EF4-FFF2-40B4-BE49-F238E27FC236}">
              <a16:creationId xmlns:a16="http://schemas.microsoft.com/office/drawing/2014/main" id="{00000000-0008-0000-0200-000053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20" name="2 CuadroTexto">
          <a:extLst>
            <a:ext uri="{FF2B5EF4-FFF2-40B4-BE49-F238E27FC236}">
              <a16:creationId xmlns:a16="http://schemas.microsoft.com/office/drawing/2014/main" id="{00000000-0008-0000-0200-000054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21" name="3 CuadroTexto">
          <a:extLst>
            <a:ext uri="{FF2B5EF4-FFF2-40B4-BE49-F238E27FC236}">
              <a16:creationId xmlns:a16="http://schemas.microsoft.com/office/drawing/2014/main" id="{00000000-0008-0000-0200-000055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22" name="4 CuadroTexto">
          <a:extLst>
            <a:ext uri="{FF2B5EF4-FFF2-40B4-BE49-F238E27FC236}">
              <a16:creationId xmlns:a16="http://schemas.microsoft.com/office/drawing/2014/main" id="{00000000-0008-0000-0200-000056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23" name="5 CuadroTexto">
          <a:extLst>
            <a:ext uri="{FF2B5EF4-FFF2-40B4-BE49-F238E27FC236}">
              <a16:creationId xmlns:a16="http://schemas.microsoft.com/office/drawing/2014/main" id="{00000000-0008-0000-0200-000057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24" name="6 CuadroTexto">
          <a:extLst>
            <a:ext uri="{FF2B5EF4-FFF2-40B4-BE49-F238E27FC236}">
              <a16:creationId xmlns:a16="http://schemas.microsoft.com/office/drawing/2014/main" id="{00000000-0008-0000-0200-000058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25" name="2 CuadroTexto">
          <a:extLst>
            <a:ext uri="{FF2B5EF4-FFF2-40B4-BE49-F238E27FC236}">
              <a16:creationId xmlns:a16="http://schemas.microsoft.com/office/drawing/2014/main" id="{00000000-0008-0000-0200-000059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26" name="3 CuadroTexto">
          <a:extLst>
            <a:ext uri="{FF2B5EF4-FFF2-40B4-BE49-F238E27FC236}">
              <a16:creationId xmlns:a16="http://schemas.microsoft.com/office/drawing/2014/main" id="{00000000-0008-0000-0200-00005A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27" name="4 CuadroTexto">
          <a:extLst>
            <a:ext uri="{FF2B5EF4-FFF2-40B4-BE49-F238E27FC236}">
              <a16:creationId xmlns:a16="http://schemas.microsoft.com/office/drawing/2014/main" id="{00000000-0008-0000-0200-00005B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28" name="5 CuadroTexto">
          <a:extLst>
            <a:ext uri="{FF2B5EF4-FFF2-40B4-BE49-F238E27FC236}">
              <a16:creationId xmlns:a16="http://schemas.microsoft.com/office/drawing/2014/main" id="{00000000-0008-0000-0200-00005C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29" name="6 CuadroTexto">
          <a:extLst>
            <a:ext uri="{FF2B5EF4-FFF2-40B4-BE49-F238E27FC236}">
              <a16:creationId xmlns:a16="http://schemas.microsoft.com/office/drawing/2014/main" id="{00000000-0008-0000-0200-00005D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30" name="1 CuadroTexto">
          <a:extLst>
            <a:ext uri="{FF2B5EF4-FFF2-40B4-BE49-F238E27FC236}">
              <a16:creationId xmlns:a16="http://schemas.microsoft.com/office/drawing/2014/main" id="{00000000-0008-0000-0200-00005E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31" name="2 CuadroTexto">
          <a:extLst>
            <a:ext uri="{FF2B5EF4-FFF2-40B4-BE49-F238E27FC236}">
              <a16:creationId xmlns:a16="http://schemas.microsoft.com/office/drawing/2014/main" id="{00000000-0008-0000-0200-00005F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32" name="3 CuadroTexto">
          <a:extLst>
            <a:ext uri="{FF2B5EF4-FFF2-40B4-BE49-F238E27FC236}">
              <a16:creationId xmlns:a16="http://schemas.microsoft.com/office/drawing/2014/main" id="{00000000-0008-0000-0200-000060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33" name="4 CuadroTexto">
          <a:extLst>
            <a:ext uri="{FF2B5EF4-FFF2-40B4-BE49-F238E27FC236}">
              <a16:creationId xmlns:a16="http://schemas.microsoft.com/office/drawing/2014/main" id="{00000000-0008-0000-0200-000061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34" name="5 CuadroTexto">
          <a:extLst>
            <a:ext uri="{FF2B5EF4-FFF2-40B4-BE49-F238E27FC236}">
              <a16:creationId xmlns:a16="http://schemas.microsoft.com/office/drawing/2014/main" id="{00000000-0008-0000-0200-000062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35" name="6 CuadroTexto">
          <a:extLst>
            <a:ext uri="{FF2B5EF4-FFF2-40B4-BE49-F238E27FC236}">
              <a16:creationId xmlns:a16="http://schemas.microsoft.com/office/drawing/2014/main" id="{00000000-0008-0000-0200-000063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36" name="2 CuadroTexto">
          <a:extLst>
            <a:ext uri="{FF2B5EF4-FFF2-40B4-BE49-F238E27FC236}">
              <a16:creationId xmlns:a16="http://schemas.microsoft.com/office/drawing/2014/main" id="{00000000-0008-0000-0200-000064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37" name="3 CuadroTexto">
          <a:extLst>
            <a:ext uri="{FF2B5EF4-FFF2-40B4-BE49-F238E27FC236}">
              <a16:creationId xmlns:a16="http://schemas.microsoft.com/office/drawing/2014/main" id="{00000000-0008-0000-0200-000065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38" name="4 CuadroTexto">
          <a:extLst>
            <a:ext uri="{FF2B5EF4-FFF2-40B4-BE49-F238E27FC236}">
              <a16:creationId xmlns:a16="http://schemas.microsoft.com/office/drawing/2014/main" id="{00000000-0008-0000-0200-000066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39" name="5 CuadroTexto">
          <a:extLst>
            <a:ext uri="{FF2B5EF4-FFF2-40B4-BE49-F238E27FC236}">
              <a16:creationId xmlns:a16="http://schemas.microsoft.com/office/drawing/2014/main" id="{00000000-0008-0000-0200-000067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40" name="6 CuadroTexto">
          <a:extLst>
            <a:ext uri="{FF2B5EF4-FFF2-40B4-BE49-F238E27FC236}">
              <a16:creationId xmlns:a16="http://schemas.microsoft.com/office/drawing/2014/main" id="{00000000-0008-0000-0200-000068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41" name="1 CuadroTexto">
          <a:extLst>
            <a:ext uri="{FF2B5EF4-FFF2-40B4-BE49-F238E27FC236}">
              <a16:creationId xmlns:a16="http://schemas.microsoft.com/office/drawing/2014/main" id="{00000000-0008-0000-0200-000069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42" name="2 CuadroTexto">
          <a:extLst>
            <a:ext uri="{FF2B5EF4-FFF2-40B4-BE49-F238E27FC236}">
              <a16:creationId xmlns:a16="http://schemas.microsoft.com/office/drawing/2014/main" id="{00000000-0008-0000-0200-00006A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43" name="3 CuadroTexto">
          <a:extLst>
            <a:ext uri="{FF2B5EF4-FFF2-40B4-BE49-F238E27FC236}">
              <a16:creationId xmlns:a16="http://schemas.microsoft.com/office/drawing/2014/main" id="{00000000-0008-0000-0200-00006B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44" name="4 CuadroTexto">
          <a:extLst>
            <a:ext uri="{FF2B5EF4-FFF2-40B4-BE49-F238E27FC236}">
              <a16:creationId xmlns:a16="http://schemas.microsoft.com/office/drawing/2014/main" id="{00000000-0008-0000-0200-00006C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45" name="5 CuadroTexto">
          <a:extLst>
            <a:ext uri="{FF2B5EF4-FFF2-40B4-BE49-F238E27FC236}">
              <a16:creationId xmlns:a16="http://schemas.microsoft.com/office/drawing/2014/main" id="{00000000-0008-0000-0200-00006D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46" name="6 CuadroTexto">
          <a:extLst>
            <a:ext uri="{FF2B5EF4-FFF2-40B4-BE49-F238E27FC236}">
              <a16:creationId xmlns:a16="http://schemas.microsoft.com/office/drawing/2014/main" id="{00000000-0008-0000-0200-00006E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47" name="3 CuadroTexto">
          <a:extLst>
            <a:ext uri="{FF2B5EF4-FFF2-40B4-BE49-F238E27FC236}">
              <a16:creationId xmlns:a16="http://schemas.microsoft.com/office/drawing/2014/main" id="{00000000-0008-0000-0200-00006F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48" name="4 CuadroTexto">
          <a:extLst>
            <a:ext uri="{FF2B5EF4-FFF2-40B4-BE49-F238E27FC236}">
              <a16:creationId xmlns:a16="http://schemas.microsoft.com/office/drawing/2014/main" id="{00000000-0008-0000-0200-000070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49" name="5 CuadroTexto">
          <a:extLst>
            <a:ext uri="{FF2B5EF4-FFF2-40B4-BE49-F238E27FC236}">
              <a16:creationId xmlns:a16="http://schemas.microsoft.com/office/drawing/2014/main" id="{00000000-0008-0000-0200-000071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50" name="6 CuadroTexto">
          <a:extLst>
            <a:ext uri="{FF2B5EF4-FFF2-40B4-BE49-F238E27FC236}">
              <a16:creationId xmlns:a16="http://schemas.microsoft.com/office/drawing/2014/main" id="{00000000-0008-0000-0200-000072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51" name="1 CuadroTexto">
          <a:extLst>
            <a:ext uri="{FF2B5EF4-FFF2-40B4-BE49-F238E27FC236}">
              <a16:creationId xmlns:a16="http://schemas.microsoft.com/office/drawing/2014/main" id="{00000000-0008-0000-0200-000073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52" name="2 CuadroTexto">
          <a:extLst>
            <a:ext uri="{FF2B5EF4-FFF2-40B4-BE49-F238E27FC236}">
              <a16:creationId xmlns:a16="http://schemas.microsoft.com/office/drawing/2014/main" id="{00000000-0008-0000-0200-000074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53" name="3 CuadroTexto">
          <a:extLst>
            <a:ext uri="{FF2B5EF4-FFF2-40B4-BE49-F238E27FC236}">
              <a16:creationId xmlns:a16="http://schemas.microsoft.com/office/drawing/2014/main" id="{00000000-0008-0000-0200-000075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54" name="4 CuadroTexto">
          <a:extLst>
            <a:ext uri="{FF2B5EF4-FFF2-40B4-BE49-F238E27FC236}">
              <a16:creationId xmlns:a16="http://schemas.microsoft.com/office/drawing/2014/main" id="{00000000-0008-0000-0200-000076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55" name="5 CuadroTexto">
          <a:extLst>
            <a:ext uri="{FF2B5EF4-FFF2-40B4-BE49-F238E27FC236}">
              <a16:creationId xmlns:a16="http://schemas.microsoft.com/office/drawing/2014/main" id="{00000000-0008-0000-0200-000077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56" name="6 CuadroTexto">
          <a:extLst>
            <a:ext uri="{FF2B5EF4-FFF2-40B4-BE49-F238E27FC236}">
              <a16:creationId xmlns:a16="http://schemas.microsoft.com/office/drawing/2014/main" id="{00000000-0008-0000-0200-000078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57" name="2 CuadroTexto">
          <a:extLst>
            <a:ext uri="{FF2B5EF4-FFF2-40B4-BE49-F238E27FC236}">
              <a16:creationId xmlns:a16="http://schemas.microsoft.com/office/drawing/2014/main" id="{00000000-0008-0000-0200-000079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58" name="3 CuadroTexto">
          <a:extLst>
            <a:ext uri="{FF2B5EF4-FFF2-40B4-BE49-F238E27FC236}">
              <a16:creationId xmlns:a16="http://schemas.microsoft.com/office/drawing/2014/main" id="{00000000-0008-0000-0200-00007A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59" name="4 CuadroTexto">
          <a:extLst>
            <a:ext uri="{FF2B5EF4-FFF2-40B4-BE49-F238E27FC236}">
              <a16:creationId xmlns:a16="http://schemas.microsoft.com/office/drawing/2014/main" id="{00000000-0008-0000-0200-00007B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60" name="5 CuadroTexto">
          <a:extLst>
            <a:ext uri="{FF2B5EF4-FFF2-40B4-BE49-F238E27FC236}">
              <a16:creationId xmlns:a16="http://schemas.microsoft.com/office/drawing/2014/main" id="{00000000-0008-0000-0200-00007C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61" name="6 CuadroTexto">
          <a:extLst>
            <a:ext uri="{FF2B5EF4-FFF2-40B4-BE49-F238E27FC236}">
              <a16:creationId xmlns:a16="http://schemas.microsoft.com/office/drawing/2014/main" id="{00000000-0008-0000-0200-00007D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62" name="1 CuadroTexto">
          <a:extLst>
            <a:ext uri="{FF2B5EF4-FFF2-40B4-BE49-F238E27FC236}">
              <a16:creationId xmlns:a16="http://schemas.microsoft.com/office/drawing/2014/main" id="{00000000-0008-0000-0200-00007E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63" name="2 CuadroTexto">
          <a:extLst>
            <a:ext uri="{FF2B5EF4-FFF2-40B4-BE49-F238E27FC236}">
              <a16:creationId xmlns:a16="http://schemas.microsoft.com/office/drawing/2014/main" id="{00000000-0008-0000-0200-00007F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64" name="3 CuadroTexto">
          <a:extLst>
            <a:ext uri="{FF2B5EF4-FFF2-40B4-BE49-F238E27FC236}">
              <a16:creationId xmlns:a16="http://schemas.microsoft.com/office/drawing/2014/main" id="{00000000-0008-0000-0200-000080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65" name="4 CuadroTexto">
          <a:extLst>
            <a:ext uri="{FF2B5EF4-FFF2-40B4-BE49-F238E27FC236}">
              <a16:creationId xmlns:a16="http://schemas.microsoft.com/office/drawing/2014/main" id="{00000000-0008-0000-0200-000081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66" name="5 CuadroTexto">
          <a:extLst>
            <a:ext uri="{FF2B5EF4-FFF2-40B4-BE49-F238E27FC236}">
              <a16:creationId xmlns:a16="http://schemas.microsoft.com/office/drawing/2014/main" id="{00000000-0008-0000-0200-000082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67" name="6 CuadroTexto">
          <a:extLst>
            <a:ext uri="{FF2B5EF4-FFF2-40B4-BE49-F238E27FC236}">
              <a16:creationId xmlns:a16="http://schemas.microsoft.com/office/drawing/2014/main" id="{00000000-0008-0000-0200-000083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68" name="2 CuadroTexto">
          <a:extLst>
            <a:ext uri="{FF2B5EF4-FFF2-40B4-BE49-F238E27FC236}">
              <a16:creationId xmlns:a16="http://schemas.microsoft.com/office/drawing/2014/main" id="{00000000-0008-0000-0200-000084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69" name="3 CuadroTexto">
          <a:extLst>
            <a:ext uri="{FF2B5EF4-FFF2-40B4-BE49-F238E27FC236}">
              <a16:creationId xmlns:a16="http://schemas.microsoft.com/office/drawing/2014/main" id="{00000000-0008-0000-0200-000085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70" name="4 CuadroTexto">
          <a:extLst>
            <a:ext uri="{FF2B5EF4-FFF2-40B4-BE49-F238E27FC236}">
              <a16:creationId xmlns:a16="http://schemas.microsoft.com/office/drawing/2014/main" id="{00000000-0008-0000-0200-000086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71" name="5 CuadroTexto">
          <a:extLst>
            <a:ext uri="{FF2B5EF4-FFF2-40B4-BE49-F238E27FC236}">
              <a16:creationId xmlns:a16="http://schemas.microsoft.com/office/drawing/2014/main" id="{00000000-0008-0000-0200-000087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72" name="6 CuadroTexto">
          <a:extLst>
            <a:ext uri="{FF2B5EF4-FFF2-40B4-BE49-F238E27FC236}">
              <a16:creationId xmlns:a16="http://schemas.microsoft.com/office/drawing/2014/main" id="{00000000-0008-0000-0200-000088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73" name="1 CuadroTexto">
          <a:extLst>
            <a:ext uri="{FF2B5EF4-FFF2-40B4-BE49-F238E27FC236}">
              <a16:creationId xmlns:a16="http://schemas.microsoft.com/office/drawing/2014/main" id="{00000000-0008-0000-0200-000089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74" name="2 CuadroTexto">
          <a:extLst>
            <a:ext uri="{FF2B5EF4-FFF2-40B4-BE49-F238E27FC236}">
              <a16:creationId xmlns:a16="http://schemas.microsoft.com/office/drawing/2014/main" id="{00000000-0008-0000-0200-00008A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75" name="3 CuadroTexto">
          <a:extLst>
            <a:ext uri="{FF2B5EF4-FFF2-40B4-BE49-F238E27FC236}">
              <a16:creationId xmlns:a16="http://schemas.microsoft.com/office/drawing/2014/main" id="{00000000-0008-0000-0200-00008B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76" name="4 CuadroTexto">
          <a:extLst>
            <a:ext uri="{FF2B5EF4-FFF2-40B4-BE49-F238E27FC236}">
              <a16:creationId xmlns:a16="http://schemas.microsoft.com/office/drawing/2014/main" id="{00000000-0008-0000-0200-00008C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77" name="5 CuadroTexto">
          <a:extLst>
            <a:ext uri="{FF2B5EF4-FFF2-40B4-BE49-F238E27FC236}">
              <a16:creationId xmlns:a16="http://schemas.microsoft.com/office/drawing/2014/main" id="{00000000-0008-0000-0200-00008D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78" name="6 CuadroTexto">
          <a:extLst>
            <a:ext uri="{FF2B5EF4-FFF2-40B4-BE49-F238E27FC236}">
              <a16:creationId xmlns:a16="http://schemas.microsoft.com/office/drawing/2014/main" id="{00000000-0008-0000-0200-00008E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26</xdr:row>
      <xdr:rowOff>0</xdr:rowOff>
    </xdr:from>
    <xdr:ext cx="184731" cy="264560"/>
    <xdr:sp macro="" textlink="">
      <xdr:nvSpPr>
        <xdr:cNvPr id="1679" name="2 CuadroTexto">
          <a:extLst>
            <a:ext uri="{FF2B5EF4-FFF2-40B4-BE49-F238E27FC236}">
              <a16:creationId xmlns:a16="http://schemas.microsoft.com/office/drawing/2014/main" id="{00000000-0008-0000-0200-00008F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26</xdr:row>
      <xdr:rowOff>0</xdr:rowOff>
    </xdr:from>
    <xdr:ext cx="184731" cy="264560"/>
    <xdr:sp macro="" textlink="">
      <xdr:nvSpPr>
        <xdr:cNvPr id="1680" name="3 CuadroTexto">
          <a:extLst>
            <a:ext uri="{FF2B5EF4-FFF2-40B4-BE49-F238E27FC236}">
              <a16:creationId xmlns:a16="http://schemas.microsoft.com/office/drawing/2014/main" id="{00000000-0008-0000-0200-000090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26</xdr:row>
      <xdr:rowOff>0</xdr:rowOff>
    </xdr:from>
    <xdr:ext cx="184731" cy="264560"/>
    <xdr:sp macro="" textlink="">
      <xdr:nvSpPr>
        <xdr:cNvPr id="1681" name="4 CuadroTexto">
          <a:extLst>
            <a:ext uri="{FF2B5EF4-FFF2-40B4-BE49-F238E27FC236}">
              <a16:creationId xmlns:a16="http://schemas.microsoft.com/office/drawing/2014/main" id="{00000000-0008-0000-0200-000091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26</xdr:row>
      <xdr:rowOff>0</xdr:rowOff>
    </xdr:from>
    <xdr:ext cx="184731" cy="264560"/>
    <xdr:sp macro="" textlink="">
      <xdr:nvSpPr>
        <xdr:cNvPr id="1682" name="5 CuadroTexto">
          <a:extLst>
            <a:ext uri="{FF2B5EF4-FFF2-40B4-BE49-F238E27FC236}">
              <a16:creationId xmlns:a16="http://schemas.microsoft.com/office/drawing/2014/main" id="{00000000-0008-0000-0200-000092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26</xdr:row>
      <xdr:rowOff>0</xdr:rowOff>
    </xdr:from>
    <xdr:ext cx="184731" cy="264560"/>
    <xdr:sp macro="" textlink="">
      <xdr:nvSpPr>
        <xdr:cNvPr id="1683" name="6 CuadroTexto">
          <a:extLst>
            <a:ext uri="{FF2B5EF4-FFF2-40B4-BE49-F238E27FC236}">
              <a16:creationId xmlns:a16="http://schemas.microsoft.com/office/drawing/2014/main" id="{00000000-0008-0000-0200-000093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26</xdr:row>
      <xdr:rowOff>0</xdr:rowOff>
    </xdr:from>
    <xdr:ext cx="184731" cy="264560"/>
    <xdr:sp macro="" textlink="">
      <xdr:nvSpPr>
        <xdr:cNvPr id="1684" name="1 CuadroTexto">
          <a:extLst>
            <a:ext uri="{FF2B5EF4-FFF2-40B4-BE49-F238E27FC236}">
              <a16:creationId xmlns:a16="http://schemas.microsoft.com/office/drawing/2014/main" id="{00000000-0008-0000-0200-000094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26</xdr:row>
      <xdr:rowOff>0</xdr:rowOff>
    </xdr:from>
    <xdr:ext cx="184731" cy="264560"/>
    <xdr:sp macro="" textlink="">
      <xdr:nvSpPr>
        <xdr:cNvPr id="1685" name="2 CuadroTexto">
          <a:extLst>
            <a:ext uri="{FF2B5EF4-FFF2-40B4-BE49-F238E27FC236}">
              <a16:creationId xmlns:a16="http://schemas.microsoft.com/office/drawing/2014/main" id="{00000000-0008-0000-0200-000095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26</xdr:row>
      <xdr:rowOff>0</xdr:rowOff>
    </xdr:from>
    <xdr:ext cx="184731" cy="264560"/>
    <xdr:sp macro="" textlink="">
      <xdr:nvSpPr>
        <xdr:cNvPr id="1686" name="3 CuadroTexto">
          <a:extLst>
            <a:ext uri="{FF2B5EF4-FFF2-40B4-BE49-F238E27FC236}">
              <a16:creationId xmlns:a16="http://schemas.microsoft.com/office/drawing/2014/main" id="{00000000-0008-0000-0200-000096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26</xdr:row>
      <xdr:rowOff>0</xdr:rowOff>
    </xdr:from>
    <xdr:ext cx="184731" cy="264560"/>
    <xdr:sp macro="" textlink="">
      <xdr:nvSpPr>
        <xdr:cNvPr id="1687" name="4 CuadroTexto">
          <a:extLst>
            <a:ext uri="{FF2B5EF4-FFF2-40B4-BE49-F238E27FC236}">
              <a16:creationId xmlns:a16="http://schemas.microsoft.com/office/drawing/2014/main" id="{00000000-0008-0000-0200-000097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26</xdr:row>
      <xdr:rowOff>0</xdr:rowOff>
    </xdr:from>
    <xdr:ext cx="184731" cy="264560"/>
    <xdr:sp macro="" textlink="">
      <xdr:nvSpPr>
        <xdr:cNvPr id="1688" name="5 CuadroTexto">
          <a:extLst>
            <a:ext uri="{FF2B5EF4-FFF2-40B4-BE49-F238E27FC236}">
              <a16:creationId xmlns:a16="http://schemas.microsoft.com/office/drawing/2014/main" id="{00000000-0008-0000-0200-000098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26</xdr:row>
      <xdr:rowOff>0</xdr:rowOff>
    </xdr:from>
    <xdr:ext cx="184731" cy="264560"/>
    <xdr:sp macro="" textlink="">
      <xdr:nvSpPr>
        <xdr:cNvPr id="1689" name="6 CuadroTexto">
          <a:extLst>
            <a:ext uri="{FF2B5EF4-FFF2-40B4-BE49-F238E27FC236}">
              <a16:creationId xmlns:a16="http://schemas.microsoft.com/office/drawing/2014/main" id="{00000000-0008-0000-0200-000099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26</xdr:row>
      <xdr:rowOff>0</xdr:rowOff>
    </xdr:from>
    <xdr:ext cx="184731" cy="264560"/>
    <xdr:sp macro="" textlink="">
      <xdr:nvSpPr>
        <xdr:cNvPr id="1690" name="2 CuadroTexto">
          <a:extLst>
            <a:ext uri="{FF2B5EF4-FFF2-40B4-BE49-F238E27FC236}">
              <a16:creationId xmlns:a16="http://schemas.microsoft.com/office/drawing/2014/main" id="{00000000-0008-0000-0200-00009A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26</xdr:row>
      <xdr:rowOff>0</xdr:rowOff>
    </xdr:from>
    <xdr:ext cx="184731" cy="264560"/>
    <xdr:sp macro="" textlink="">
      <xdr:nvSpPr>
        <xdr:cNvPr id="1691" name="3 CuadroTexto">
          <a:extLst>
            <a:ext uri="{FF2B5EF4-FFF2-40B4-BE49-F238E27FC236}">
              <a16:creationId xmlns:a16="http://schemas.microsoft.com/office/drawing/2014/main" id="{00000000-0008-0000-0200-00009B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26</xdr:row>
      <xdr:rowOff>0</xdr:rowOff>
    </xdr:from>
    <xdr:ext cx="184731" cy="264560"/>
    <xdr:sp macro="" textlink="">
      <xdr:nvSpPr>
        <xdr:cNvPr id="1692" name="4 CuadroTexto">
          <a:extLst>
            <a:ext uri="{FF2B5EF4-FFF2-40B4-BE49-F238E27FC236}">
              <a16:creationId xmlns:a16="http://schemas.microsoft.com/office/drawing/2014/main" id="{00000000-0008-0000-0200-00009C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26</xdr:row>
      <xdr:rowOff>0</xdr:rowOff>
    </xdr:from>
    <xdr:ext cx="184731" cy="264560"/>
    <xdr:sp macro="" textlink="">
      <xdr:nvSpPr>
        <xdr:cNvPr id="1693" name="5 CuadroTexto">
          <a:extLst>
            <a:ext uri="{FF2B5EF4-FFF2-40B4-BE49-F238E27FC236}">
              <a16:creationId xmlns:a16="http://schemas.microsoft.com/office/drawing/2014/main" id="{00000000-0008-0000-0200-00009D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26</xdr:row>
      <xdr:rowOff>0</xdr:rowOff>
    </xdr:from>
    <xdr:ext cx="184731" cy="264560"/>
    <xdr:sp macro="" textlink="">
      <xdr:nvSpPr>
        <xdr:cNvPr id="1694" name="6 CuadroTexto">
          <a:extLst>
            <a:ext uri="{FF2B5EF4-FFF2-40B4-BE49-F238E27FC236}">
              <a16:creationId xmlns:a16="http://schemas.microsoft.com/office/drawing/2014/main" id="{00000000-0008-0000-0200-00009E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26</xdr:row>
      <xdr:rowOff>0</xdr:rowOff>
    </xdr:from>
    <xdr:ext cx="184731" cy="264560"/>
    <xdr:sp macro="" textlink="">
      <xdr:nvSpPr>
        <xdr:cNvPr id="1695" name="1 CuadroTexto">
          <a:extLst>
            <a:ext uri="{FF2B5EF4-FFF2-40B4-BE49-F238E27FC236}">
              <a16:creationId xmlns:a16="http://schemas.microsoft.com/office/drawing/2014/main" id="{00000000-0008-0000-0200-00009F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26</xdr:row>
      <xdr:rowOff>0</xdr:rowOff>
    </xdr:from>
    <xdr:ext cx="184731" cy="264560"/>
    <xdr:sp macro="" textlink="">
      <xdr:nvSpPr>
        <xdr:cNvPr id="1696" name="2 CuadroTexto">
          <a:extLst>
            <a:ext uri="{FF2B5EF4-FFF2-40B4-BE49-F238E27FC236}">
              <a16:creationId xmlns:a16="http://schemas.microsoft.com/office/drawing/2014/main" id="{00000000-0008-0000-0200-0000A0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26</xdr:row>
      <xdr:rowOff>0</xdr:rowOff>
    </xdr:from>
    <xdr:ext cx="184731" cy="264560"/>
    <xdr:sp macro="" textlink="">
      <xdr:nvSpPr>
        <xdr:cNvPr id="1697" name="3 CuadroTexto">
          <a:extLst>
            <a:ext uri="{FF2B5EF4-FFF2-40B4-BE49-F238E27FC236}">
              <a16:creationId xmlns:a16="http://schemas.microsoft.com/office/drawing/2014/main" id="{00000000-0008-0000-0200-0000A1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26</xdr:row>
      <xdr:rowOff>0</xdr:rowOff>
    </xdr:from>
    <xdr:ext cx="184731" cy="264560"/>
    <xdr:sp macro="" textlink="">
      <xdr:nvSpPr>
        <xdr:cNvPr id="1698" name="4 CuadroTexto">
          <a:extLst>
            <a:ext uri="{FF2B5EF4-FFF2-40B4-BE49-F238E27FC236}">
              <a16:creationId xmlns:a16="http://schemas.microsoft.com/office/drawing/2014/main" id="{00000000-0008-0000-0200-0000A2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26</xdr:row>
      <xdr:rowOff>0</xdr:rowOff>
    </xdr:from>
    <xdr:ext cx="184731" cy="264560"/>
    <xdr:sp macro="" textlink="">
      <xdr:nvSpPr>
        <xdr:cNvPr id="1699" name="5 CuadroTexto">
          <a:extLst>
            <a:ext uri="{FF2B5EF4-FFF2-40B4-BE49-F238E27FC236}">
              <a16:creationId xmlns:a16="http://schemas.microsoft.com/office/drawing/2014/main" id="{00000000-0008-0000-0200-0000A3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26</xdr:row>
      <xdr:rowOff>0</xdr:rowOff>
    </xdr:from>
    <xdr:ext cx="184731" cy="264560"/>
    <xdr:sp macro="" textlink="">
      <xdr:nvSpPr>
        <xdr:cNvPr id="1700" name="6 CuadroTexto">
          <a:extLst>
            <a:ext uri="{FF2B5EF4-FFF2-40B4-BE49-F238E27FC236}">
              <a16:creationId xmlns:a16="http://schemas.microsoft.com/office/drawing/2014/main" id="{00000000-0008-0000-0200-0000A4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701" name="4 CuadroTexto">
          <a:extLst>
            <a:ext uri="{FF2B5EF4-FFF2-40B4-BE49-F238E27FC236}">
              <a16:creationId xmlns:a16="http://schemas.microsoft.com/office/drawing/2014/main" id="{00000000-0008-0000-0200-0000A5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702" name="5 CuadroTexto">
          <a:extLst>
            <a:ext uri="{FF2B5EF4-FFF2-40B4-BE49-F238E27FC236}">
              <a16:creationId xmlns:a16="http://schemas.microsoft.com/office/drawing/2014/main" id="{00000000-0008-0000-0200-0000A6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703" name="6 CuadroTexto">
          <a:extLst>
            <a:ext uri="{FF2B5EF4-FFF2-40B4-BE49-F238E27FC236}">
              <a16:creationId xmlns:a16="http://schemas.microsoft.com/office/drawing/2014/main" id="{00000000-0008-0000-0200-0000A7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704" name="1 CuadroTexto">
          <a:extLst>
            <a:ext uri="{FF2B5EF4-FFF2-40B4-BE49-F238E27FC236}">
              <a16:creationId xmlns:a16="http://schemas.microsoft.com/office/drawing/2014/main" id="{00000000-0008-0000-0200-0000A8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705" name="2 CuadroTexto">
          <a:extLst>
            <a:ext uri="{FF2B5EF4-FFF2-40B4-BE49-F238E27FC236}">
              <a16:creationId xmlns:a16="http://schemas.microsoft.com/office/drawing/2014/main" id="{00000000-0008-0000-0200-0000A9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706" name="3 CuadroTexto">
          <a:extLst>
            <a:ext uri="{FF2B5EF4-FFF2-40B4-BE49-F238E27FC236}">
              <a16:creationId xmlns:a16="http://schemas.microsoft.com/office/drawing/2014/main" id="{00000000-0008-0000-0200-0000AA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707" name="4 CuadroTexto">
          <a:extLst>
            <a:ext uri="{FF2B5EF4-FFF2-40B4-BE49-F238E27FC236}">
              <a16:creationId xmlns:a16="http://schemas.microsoft.com/office/drawing/2014/main" id="{00000000-0008-0000-0200-0000AB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708" name="5 CuadroTexto">
          <a:extLst>
            <a:ext uri="{FF2B5EF4-FFF2-40B4-BE49-F238E27FC236}">
              <a16:creationId xmlns:a16="http://schemas.microsoft.com/office/drawing/2014/main" id="{00000000-0008-0000-0200-0000AC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709" name="6 CuadroTexto">
          <a:extLst>
            <a:ext uri="{FF2B5EF4-FFF2-40B4-BE49-F238E27FC236}">
              <a16:creationId xmlns:a16="http://schemas.microsoft.com/office/drawing/2014/main" id="{00000000-0008-0000-0200-0000AD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36</xdr:row>
      <xdr:rowOff>0</xdr:rowOff>
    </xdr:from>
    <xdr:ext cx="184731" cy="264560"/>
    <xdr:sp macro="" textlink="">
      <xdr:nvSpPr>
        <xdr:cNvPr id="1710" name="2 CuadroTexto">
          <a:extLst>
            <a:ext uri="{FF2B5EF4-FFF2-40B4-BE49-F238E27FC236}">
              <a16:creationId xmlns:a16="http://schemas.microsoft.com/office/drawing/2014/main" id="{00000000-0008-0000-0200-0000AE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36</xdr:row>
      <xdr:rowOff>0</xdr:rowOff>
    </xdr:from>
    <xdr:ext cx="184731" cy="264560"/>
    <xdr:sp macro="" textlink="">
      <xdr:nvSpPr>
        <xdr:cNvPr id="1711" name="3 CuadroTexto">
          <a:extLst>
            <a:ext uri="{FF2B5EF4-FFF2-40B4-BE49-F238E27FC236}">
              <a16:creationId xmlns:a16="http://schemas.microsoft.com/office/drawing/2014/main" id="{00000000-0008-0000-0200-0000AF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36</xdr:row>
      <xdr:rowOff>0</xdr:rowOff>
    </xdr:from>
    <xdr:ext cx="184731" cy="264560"/>
    <xdr:sp macro="" textlink="">
      <xdr:nvSpPr>
        <xdr:cNvPr id="1712" name="4 CuadroTexto">
          <a:extLst>
            <a:ext uri="{FF2B5EF4-FFF2-40B4-BE49-F238E27FC236}">
              <a16:creationId xmlns:a16="http://schemas.microsoft.com/office/drawing/2014/main" id="{00000000-0008-0000-0200-0000B0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36</xdr:row>
      <xdr:rowOff>0</xdr:rowOff>
    </xdr:from>
    <xdr:ext cx="184731" cy="264560"/>
    <xdr:sp macro="" textlink="">
      <xdr:nvSpPr>
        <xdr:cNvPr id="1713" name="5 CuadroTexto">
          <a:extLst>
            <a:ext uri="{FF2B5EF4-FFF2-40B4-BE49-F238E27FC236}">
              <a16:creationId xmlns:a16="http://schemas.microsoft.com/office/drawing/2014/main" id="{00000000-0008-0000-0200-0000B1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36</xdr:row>
      <xdr:rowOff>0</xdr:rowOff>
    </xdr:from>
    <xdr:ext cx="184731" cy="264560"/>
    <xdr:sp macro="" textlink="">
      <xdr:nvSpPr>
        <xdr:cNvPr id="1714" name="6 CuadroTexto">
          <a:extLst>
            <a:ext uri="{FF2B5EF4-FFF2-40B4-BE49-F238E27FC236}">
              <a16:creationId xmlns:a16="http://schemas.microsoft.com/office/drawing/2014/main" id="{00000000-0008-0000-0200-0000B2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36</xdr:row>
      <xdr:rowOff>0</xdr:rowOff>
    </xdr:from>
    <xdr:ext cx="184731" cy="264560"/>
    <xdr:sp macro="" textlink="">
      <xdr:nvSpPr>
        <xdr:cNvPr id="1715" name="1 CuadroTexto">
          <a:extLst>
            <a:ext uri="{FF2B5EF4-FFF2-40B4-BE49-F238E27FC236}">
              <a16:creationId xmlns:a16="http://schemas.microsoft.com/office/drawing/2014/main" id="{00000000-0008-0000-0200-0000B3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36</xdr:row>
      <xdr:rowOff>0</xdr:rowOff>
    </xdr:from>
    <xdr:ext cx="184731" cy="264560"/>
    <xdr:sp macro="" textlink="">
      <xdr:nvSpPr>
        <xdr:cNvPr id="1716" name="2 CuadroTexto">
          <a:extLst>
            <a:ext uri="{FF2B5EF4-FFF2-40B4-BE49-F238E27FC236}">
              <a16:creationId xmlns:a16="http://schemas.microsoft.com/office/drawing/2014/main" id="{00000000-0008-0000-0200-0000B4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36</xdr:row>
      <xdr:rowOff>0</xdr:rowOff>
    </xdr:from>
    <xdr:ext cx="184731" cy="264560"/>
    <xdr:sp macro="" textlink="">
      <xdr:nvSpPr>
        <xdr:cNvPr id="1717" name="3 CuadroTexto">
          <a:extLst>
            <a:ext uri="{FF2B5EF4-FFF2-40B4-BE49-F238E27FC236}">
              <a16:creationId xmlns:a16="http://schemas.microsoft.com/office/drawing/2014/main" id="{00000000-0008-0000-0200-0000B5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36</xdr:row>
      <xdr:rowOff>0</xdr:rowOff>
    </xdr:from>
    <xdr:ext cx="184731" cy="264560"/>
    <xdr:sp macro="" textlink="">
      <xdr:nvSpPr>
        <xdr:cNvPr id="1718" name="4 CuadroTexto">
          <a:extLst>
            <a:ext uri="{FF2B5EF4-FFF2-40B4-BE49-F238E27FC236}">
              <a16:creationId xmlns:a16="http://schemas.microsoft.com/office/drawing/2014/main" id="{00000000-0008-0000-0200-0000B6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36</xdr:row>
      <xdr:rowOff>0</xdr:rowOff>
    </xdr:from>
    <xdr:ext cx="184731" cy="264560"/>
    <xdr:sp macro="" textlink="">
      <xdr:nvSpPr>
        <xdr:cNvPr id="1719" name="5 CuadroTexto">
          <a:extLst>
            <a:ext uri="{FF2B5EF4-FFF2-40B4-BE49-F238E27FC236}">
              <a16:creationId xmlns:a16="http://schemas.microsoft.com/office/drawing/2014/main" id="{00000000-0008-0000-0200-0000B7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36</xdr:row>
      <xdr:rowOff>0</xdr:rowOff>
    </xdr:from>
    <xdr:ext cx="184731" cy="264560"/>
    <xdr:sp macro="" textlink="">
      <xdr:nvSpPr>
        <xdr:cNvPr id="1720" name="6 CuadroTexto">
          <a:extLst>
            <a:ext uri="{FF2B5EF4-FFF2-40B4-BE49-F238E27FC236}">
              <a16:creationId xmlns:a16="http://schemas.microsoft.com/office/drawing/2014/main" id="{00000000-0008-0000-0200-0000B8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123826</xdr:colOff>
      <xdr:row>0</xdr:row>
      <xdr:rowOff>0</xdr:rowOff>
    </xdr:from>
    <xdr:ext cx="533400" cy="857250"/>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1" y="0"/>
          <a:ext cx="533400" cy="857250"/>
        </a:xfrm>
        <a:prstGeom prst="rect">
          <a:avLst/>
        </a:prstGeom>
      </xdr:spPr>
    </xdr:pic>
    <xdr:clientData/>
  </xdr:oneCellAnchor>
  <xdr:oneCellAnchor>
    <xdr:from>
      <xdr:col>2</xdr:col>
      <xdr:colOff>266700</xdr:colOff>
      <xdr:row>22</xdr:row>
      <xdr:rowOff>0</xdr:rowOff>
    </xdr:from>
    <xdr:ext cx="184731" cy="264560"/>
    <xdr:sp macro="" textlink="">
      <xdr:nvSpPr>
        <xdr:cNvPr id="3" name="4 CuadroTexto">
          <a:extLst>
            <a:ext uri="{FF2B5EF4-FFF2-40B4-BE49-F238E27FC236}">
              <a16:creationId xmlns:a16="http://schemas.microsoft.com/office/drawing/2014/main" id="{00000000-0008-0000-0300-000003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22</xdr:row>
      <xdr:rowOff>0</xdr:rowOff>
    </xdr:from>
    <xdr:ext cx="184731" cy="264560"/>
    <xdr:sp macro="" textlink="">
      <xdr:nvSpPr>
        <xdr:cNvPr id="4" name="5 CuadroTexto">
          <a:extLst>
            <a:ext uri="{FF2B5EF4-FFF2-40B4-BE49-F238E27FC236}">
              <a16:creationId xmlns:a16="http://schemas.microsoft.com/office/drawing/2014/main" id="{00000000-0008-0000-0300-000004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22</xdr:row>
      <xdr:rowOff>0</xdr:rowOff>
    </xdr:from>
    <xdr:ext cx="184731" cy="264560"/>
    <xdr:sp macro="" textlink="">
      <xdr:nvSpPr>
        <xdr:cNvPr id="5" name="6 CuadroTexto">
          <a:extLst>
            <a:ext uri="{FF2B5EF4-FFF2-40B4-BE49-F238E27FC236}">
              <a16:creationId xmlns:a16="http://schemas.microsoft.com/office/drawing/2014/main" id="{00000000-0008-0000-0300-000005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22</xdr:row>
      <xdr:rowOff>0</xdr:rowOff>
    </xdr:from>
    <xdr:ext cx="184731" cy="264560"/>
    <xdr:sp macro="" textlink="">
      <xdr:nvSpPr>
        <xdr:cNvPr id="6" name="1 CuadroTexto">
          <a:extLst>
            <a:ext uri="{FF2B5EF4-FFF2-40B4-BE49-F238E27FC236}">
              <a16:creationId xmlns:a16="http://schemas.microsoft.com/office/drawing/2014/main" id="{00000000-0008-0000-0300-000006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22</xdr:row>
      <xdr:rowOff>0</xdr:rowOff>
    </xdr:from>
    <xdr:ext cx="184731" cy="264560"/>
    <xdr:sp macro="" textlink="">
      <xdr:nvSpPr>
        <xdr:cNvPr id="7" name="2 CuadroTexto">
          <a:extLst>
            <a:ext uri="{FF2B5EF4-FFF2-40B4-BE49-F238E27FC236}">
              <a16:creationId xmlns:a16="http://schemas.microsoft.com/office/drawing/2014/main" id="{00000000-0008-0000-0300-000007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22</xdr:row>
      <xdr:rowOff>0</xdr:rowOff>
    </xdr:from>
    <xdr:ext cx="184731" cy="264560"/>
    <xdr:sp macro="" textlink="">
      <xdr:nvSpPr>
        <xdr:cNvPr id="8" name="3 CuadroTexto">
          <a:extLst>
            <a:ext uri="{FF2B5EF4-FFF2-40B4-BE49-F238E27FC236}">
              <a16:creationId xmlns:a16="http://schemas.microsoft.com/office/drawing/2014/main" id="{00000000-0008-0000-0300-000008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22</xdr:row>
      <xdr:rowOff>0</xdr:rowOff>
    </xdr:from>
    <xdr:ext cx="184731" cy="264560"/>
    <xdr:sp macro="" textlink="">
      <xdr:nvSpPr>
        <xdr:cNvPr id="9" name="4 CuadroTexto">
          <a:extLst>
            <a:ext uri="{FF2B5EF4-FFF2-40B4-BE49-F238E27FC236}">
              <a16:creationId xmlns:a16="http://schemas.microsoft.com/office/drawing/2014/main" id="{00000000-0008-0000-0300-000009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22</xdr:row>
      <xdr:rowOff>0</xdr:rowOff>
    </xdr:from>
    <xdr:ext cx="184731" cy="264560"/>
    <xdr:sp macro="" textlink="">
      <xdr:nvSpPr>
        <xdr:cNvPr id="10" name="5 CuadroTexto">
          <a:extLst>
            <a:ext uri="{FF2B5EF4-FFF2-40B4-BE49-F238E27FC236}">
              <a16:creationId xmlns:a16="http://schemas.microsoft.com/office/drawing/2014/main" id="{00000000-0008-0000-0300-00000A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22</xdr:row>
      <xdr:rowOff>0</xdr:rowOff>
    </xdr:from>
    <xdr:ext cx="184731" cy="264560"/>
    <xdr:sp macro="" textlink="">
      <xdr:nvSpPr>
        <xdr:cNvPr id="11" name="6 CuadroTexto">
          <a:extLst>
            <a:ext uri="{FF2B5EF4-FFF2-40B4-BE49-F238E27FC236}">
              <a16:creationId xmlns:a16="http://schemas.microsoft.com/office/drawing/2014/main" id="{00000000-0008-0000-0300-00000B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2" name="2 CuadroTexto">
          <a:extLst>
            <a:ext uri="{FF2B5EF4-FFF2-40B4-BE49-F238E27FC236}">
              <a16:creationId xmlns:a16="http://schemas.microsoft.com/office/drawing/2014/main" id="{00000000-0008-0000-0300-00000C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3" name="3 CuadroTexto">
          <a:extLst>
            <a:ext uri="{FF2B5EF4-FFF2-40B4-BE49-F238E27FC236}">
              <a16:creationId xmlns:a16="http://schemas.microsoft.com/office/drawing/2014/main" id="{00000000-0008-0000-0300-00000D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4" name="4 CuadroTexto">
          <a:extLst>
            <a:ext uri="{FF2B5EF4-FFF2-40B4-BE49-F238E27FC236}">
              <a16:creationId xmlns:a16="http://schemas.microsoft.com/office/drawing/2014/main" id="{00000000-0008-0000-0300-00000E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5" name="5 CuadroTexto">
          <a:extLst>
            <a:ext uri="{FF2B5EF4-FFF2-40B4-BE49-F238E27FC236}">
              <a16:creationId xmlns:a16="http://schemas.microsoft.com/office/drawing/2014/main" id="{00000000-0008-0000-0300-00000F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6" name="6 CuadroTexto">
          <a:extLst>
            <a:ext uri="{FF2B5EF4-FFF2-40B4-BE49-F238E27FC236}">
              <a16:creationId xmlns:a16="http://schemas.microsoft.com/office/drawing/2014/main" id="{00000000-0008-0000-0300-000010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7" name="1 CuadroTexto">
          <a:extLst>
            <a:ext uri="{FF2B5EF4-FFF2-40B4-BE49-F238E27FC236}">
              <a16:creationId xmlns:a16="http://schemas.microsoft.com/office/drawing/2014/main" id="{00000000-0008-0000-0300-000011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8" name="2 CuadroTexto">
          <a:extLst>
            <a:ext uri="{FF2B5EF4-FFF2-40B4-BE49-F238E27FC236}">
              <a16:creationId xmlns:a16="http://schemas.microsoft.com/office/drawing/2014/main" id="{00000000-0008-0000-0300-000012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9" name="3 CuadroTexto">
          <a:extLst>
            <a:ext uri="{FF2B5EF4-FFF2-40B4-BE49-F238E27FC236}">
              <a16:creationId xmlns:a16="http://schemas.microsoft.com/office/drawing/2014/main" id="{00000000-0008-0000-0300-000013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20" name="4 CuadroTexto">
          <a:extLst>
            <a:ext uri="{FF2B5EF4-FFF2-40B4-BE49-F238E27FC236}">
              <a16:creationId xmlns:a16="http://schemas.microsoft.com/office/drawing/2014/main" id="{00000000-0008-0000-0300-000014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21" name="5 CuadroTexto">
          <a:extLst>
            <a:ext uri="{FF2B5EF4-FFF2-40B4-BE49-F238E27FC236}">
              <a16:creationId xmlns:a16="http://schemas.microsoft.com/office/drawing/2014/main" id="{00000000-0008-0000-0300-000015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22" name="6 CuadroTexto">
          <a:extLst>
            <a:ext uri="{FF2B5EF4-FFF2-40B4-BE49-F238E27FC236}">
              <a16:creationId xmlns:a16="http://schemas.microsoft.com/office/drawing/2014/main" id="{00000000-0008-0000-0300-000016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13</xdr:row>
      <xdr:rowOff>0</xdr:rowOff>
    </xdr:from>
    <xdr:ext cx="184731" cy="264560"/>
    <xdr:sp macro="" textlink="">
      <xdr:nvSpPr>
        <xdr:cNvPr id="23" name="2 CuadroTexto">
          <a:extLst>
            <a:ext uri="{FF2B5EF4-FFF2-40B4-BE49-F238E27FC236}">
              <a16:creationId xmlns:a16="http://schemas.microsoft.com/office/drawing/2014/main" id="{00000000-0008-0000-0300-000017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13</xdr:row>
      <xdr:rowOff>0</xdr:rowOff>
    </xdr:from>
    <xdr:ext cx="184731" cy="264560"/>
    <xdr:sp macro="" textlink="">
      <xdr:nvSpPr>
        <xdr:cNvPr id="24" name="3 CuadroTexto">
          <a:extLst>
            <a:ext uri="{FF2B5EF4-FFF2-40B4-BE49-F238E27FC236}">
              <a16:creationId xmlns:a16="http://schemas.microsoft.com/office/drawing/2014/main" id="{00000000-0008-0000-0300-000018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13</xdr:row>
      <xdr:rowOff>0</xdr:rowOff>
    </xdr:from>
    <xdr:ext cx="184731" cy="264560"/>
    <xdr:sp macro="" textlink="">
      <xdr:nvSpPr>
        <xdr:cNvPr id="25" name="4 CuadroTexto">
          <a:extLst>
            <a:ext uri="{FF2B5EF4-FFF2-40B4-BE49-F238E27FC236}">
              <a16:creationId xmlns:a16="http://schemas.microsoft.com/office/drawing/2014/main" id="{00000000-0008-0000-0300-000019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13</xdr:row>
      <xdr:rowOff>0</xdr:rowOff>
    </xdr:from>
    <xdr:ext cx="184731" cy="264560"/>
    <xdr:sp macro="" textlink="">
      <xdr:nvSpPr>
        <xdr:cNvPr id="26" name="5 CuadroTexto">
          <a:extLst>
            <a:ext uri="{FF2B5EF4-FFF2-40B4-BE49-F238E27FC236}">
              <a16:creationId xmlns:a16="http://schemas.microsoft.com/office/drawing/2014/main" id="{00000000-0008-0000-0300-00001A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13</xdr:row>
      <xdr:rowOff>0</xdr:rowOff>
    </xdr:from>
    <xdr:ext cx="184731" cy="264560"/>
    <xdr:sp macro="" textlink="">
      <xdr:nvSpPr>
        <xdr:cNvPr id="27" name="6 CuadroTexto">
          <a:extLst>
            <a:ext uri="{FF2B5EF4-FFF2-40B4-BE49-F238E27FC236}">
              <a16:creationId xmlns:a16="http://schemas.microsoft.com/office/drawing/2014/main" id="{00000000-0008-0000-0300-00001B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13</xdr:row>
      <xdr:rowOff>0</xdr:rowOff>
    </xdr:from>
    <xdr:ext cx="184731" cy="264560"/>
    <xdr:sp macro="" textlink="">
      <xdr:nvSpPr>
        <xdr:cNvPr id="28" name="1 CuadroTexto">
          <a:extLst>
            <a:ext uri="{FF2B5EF4-FFF2-40B4-BE49-F238E27FC236}">
              <a16:creationId xmlns:a16="http://schemas.microsoft.com/office/drawing/2014/main" id="{00000000-0008-0000-0300-00001C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13</xdr:row>
      <xdr:rowOff>0</xdr:rowOff>
    </xdr:from>
    <xdr:ext cx="184731" cy="264560"/>
    <xdr:sp macro="" textlink="">
      <xdr:nvSpPr>
        <xdr:cNvPr id="29" name="2 CuadroTexto">
          <a:extLst>
            <a:ext uri="{FF2B5EF4-FFF2-40B4-BE49-F238E27FC236}">
              <a16:creationId xmlns:a16="http://schemas.microsoft.com/office/drawing/2014/main" id="{00000000-0008-0000-0300-00001D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13</xdr:row>
      <xdr:rowOff>0</xdr:rowOff>
    </xdr:from>
    <xdr:ext cx="184731" cy="264560"/>
    <xdr:sp macro="" textlink="">
      <xdr:nvSpPr>
        <xdr:cNvPr id="30" name="3 CuadroTexto">
          <a:extLst>
            <a:ext uri="{FF2B5EF4-FFF2-40B4-BE49-F238E27FC236}">
              <a16:creationId xmlns:a16="http://schemas.microsoft.com/office/drawing/2014/main" id="{00000000-0008-0000-0300-00001E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13</xdr:row>
      <xdr:rowOff>0</xdr:rowOff>
    </xdr:from>
    <xdr:ext cx="184731" cy="264560"/>
    <xdr:sp macro="" textlink="">
      <xdr:nvSpPr>
        <xdr:cNvPr id="31" name="4 CuadroTexto">
          <a:extLst>
            <a:ext uri="{FF2B5EF4-FFF2-40B4-BE49-F238E27FC236}">
              <a16:creationId xmlns:a16="http://schemas.microsoft.com/office/drawing/2014/main" id="{00000000-0008-0000-0300-00001F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13</xdr:row>
      <xdr:rowOff>0</xdr:rowOff>
    </xdr:from>
    <xdr:ext cx="184731" cy="264560"/>
    <xdr:sp macro="" textlink="">
      <xdr:nvSpPr>
        <xdr:cNvPr id="32" name="5 CuadroTexto">
          <a:extLst>
            <a:ext uri="{FF2B5EF4-FFF2-40B4-BE49-F238E27FC236}">
              <a16:creationId xmlns:a16="http://schemas.microsoft.com/office/drawing/2014/main" id="{00000000-0008-0000-0300-000020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13</xdr:row>
      <xdr:rowOff>0</xdr:rowOff>
    </xdr:from>
    <xdr:ext cx="184731" cy="264560"/>
    <xdr:sp macro="" textlink="">
      <xdr:nvSpPr>
        <xdr:cNvPr id="33" name="6 CuadroTexto">
          <a:extLst>
            <a:ext uri="{FF2B5EF4-FFF2-40B4-BE49-F238E27FC236}">
              <a16:creationId xmlns:a16="http://schemas.microsoft.com/office/drawing/2014/main" id="{00000000-0008-0000-0300-000021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34" name="3 CuadroTexto">
          <a:extLst>
            <a:ext uri="{FF2B5EF4-FFF2-40B4-BE49-F238E27FC236}">
              <a16:creationId xmlns:a16="http://schemas.microsoft.com/office/drawing/2014/main" id="{00000000-0008-0000-0300-000022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35" name="4 CuadroTexto">
          <a:extLst>
            <a:ext uri="{FF2B5EF4-FFF2-40B4-BE49-F238E27FC236}">
              <a16:creationId xmlns:a16="http://schemas.microsoft.com/office/drawing/2014/main" id="{00000000-0008-0000-0300-000023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36" name="5 CuadroTexto">
          <a:extLst>
            <a:ext uri="{FF2B5EF4-FFF2-40B4-BE49-F238E27FC236}">
              <a16:creationId xmlns:a16="http://schemas.microsoft.com/office/drawing/2014/main" id="{00000000-0008-0000-0300-000024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37" name="6 CuadroTexto">
          <a:extLst>
            <a:ext uri="{FF2B5EF4-FFF2-40B4-BE49-F238E27FC236}">
              <a16:creationId xmlns:a16="http://schemas.microsoft.com/office/drawing/2014/main" id="{00000000-0008-0000-0300-000025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38" name="1 CuadroTexto">
          <a:extLst>
            <a:ext uri="{FF2B5EF4-FFF2-40B4-BE49-F238E27FC236}">
              <a16:creationId xmlns:a16="http://schemas.microsoft.com/office/drawing/2014/main" id="{00000000-0008-0000-0300-000026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39" name="2 CuadroTexto">
          <a:extLst>
            <a:ext uri="{FF2B5EF4-FFF2-40B4-BE49-F238E27FC236}">
              <a16:creationId xmlns:a16="http://schemas.microsoft.com/office/drawing/2014/main" id="{00000000-0008-0000-0300-000027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40" name="3 CuadroTexto">
          <a:extLst>
            <a:ext uri="{FF2B5EF4-FFF2-40B4-BE49-F238E27FC236}">
              <a16:creationId xmlns:a16="http://schemas.microsoft.com/office/drawing/2014/main" id="{00000000-0008-0000-0300-000028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41" name="4 CuadroTexto">
          <a:extLst>
            <a:ext uri="{FF2B5EF4-FFF2-40B4-BE49-F238E27FC236}">
              <a16:creationId xmlns:a16="http://schemas.microsoft.com/office/drawing/2014/main" id="{00000000-0008-0000-0300-000029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42" name="5 CuadroTexto">
          <a:extLst>
            <a:ext uri="{FF2B5EF4-FFF2-40B4-BE49-F238E27FC236}">
              <a16:creationId xmlns:a16="http://schemas.microsoft.com/office/drawing/2014/main" id="{00000000-0008-0000-0300-00002A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43" name="6 CuadroTexto">
          <a:extLst>
            <a:ext uri="{FF2B5EF4-FFF2-40B4-BE49-F238E27FC236}">
              <a16:creationId xmlns:a16="http://schemas.microsoft.com/office/drawing/2014/main" id="{00000000-0008-0000-0300-00002B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44" name="2 CuadroTexto">
          <a:extLst>
            <a:ext uri="{FF2B5EF4-FFF2-40B4-BE49-F238E27FC236}">
              <a16:creationId xmlns:a16="http://schemas.microsoft.com/office/drawing/2014/main" id="{00000000-0008-0000-0300-00002C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45" name="3 CuadroTexto">
          <a:extLst>
            <a:ext uri="{FF2B5EF4-FFF2-40B4-BE49-F238E27FC236}">
              <a16:creationId xmlns:a16="http://schemas.microsoft.com/office/drawing/2014/main" id="{00000000-0008-0000-0300-00002D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46" name="4 CuadroTexto">
          <a:extLst>
            <a:ext uri="{FF2B5EF4-FFF2-40B4-BE49-F238E27FC236}">
              <a16:creationId xmlns:a16="http://schemas.microsoft.com/office/drawing/2014/main" id="{00000000-0008-0000-0300-00002E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47" name="5 CuadroTexto">
          <a:extLst>
            <a:ext uri="{FF2B5EF4-FFF2-40B4-BE49-F238E27FC236}">
              <a16:creationId xmlns:a16="http://schemas.microsoft.com/office/drawing/2014/main" id="{00000000-0008-0000-0300-00002F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48" name="6 CuadroTexto">
          <a:extLst>
            <a:ext uri="{FF2B5EF4-FFF2-40B4-BE49-F238E27FC236}">
              <a16:creationId xmlns:a16="http://schemas.microsoft.com/office/drawing/2014/main" id="{00000000-0008-0000-0300-000030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49" name="1 CuadroTexto">
          <a:extLst>
            <a:ext uri="{FF2B5EF4-FFF2-40B4-BE49-F238E27FC236}">
              <a16:creationId xmlns:a16="http://schemas.microsoft.com/office/drawing/2014/main" id="{00000000-0008-0000-0300-000031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50" name="2 CuadroTexto">
          <a:extLst>
            <a:ext uri="{FF2B5EF4-FFF2-40B4-BE49-F238E27FC236}">
              <a16:creationId xmlns:a16="http://schemas.microsoft.com/office/drawing/2014/main" id="{00000000-0008-0000-0300-000032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51" name="3 CuadroTexto">
          <a:extLst>
            <a:ext uri="{FF2B5EF4-FFF2-40B4-BE49-F238E27FC236}">
              <a16:creationId xmlns:a16="http://schemas.microsoft.com/office/drawing/2014/main" id="{00000000-0008-0000-0300-000033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52" name="4 CuadroTexto">
          <a:extLst>
            <a:ext uri="{FF2B5EF4-FFF2-40B4-BE49-F238E27FC236}">
              <a16:creationId xmlns:a16="http://schemas.microsoft.com/office/drawing/2014/main" id="{00000000-0008-0000-0300-000034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53" name="5 CuadroTexto">
          <a:extLst>
            <a:ext uri="{FF2B5EF4-FFF2-40B4-BE49-F238E27FC236}">
              <a16:creationId xmlns:a16="http://schemas.microsoft.com/office/drawing/2014/main" id="{00000000-0008-0000-0300-000035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54" name="6 CuadroTexto">
          <a:extLst>
            <a:ext uri="{FF2B5EF4-FFF2-40B4-BE49-F238E27FC236}">
              <a16:creationId xmlns:a16="http://schemas.microsoft.com/office/drawing/2014/main" id="{00000000-0008-0000-0300-000036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55" name="2 CuadroTexto">
          <a:extLst>
            <a:ext uri="{FF2B5EF4-FFF2-40B4-BE49-F238E27FC236}">
              <a16:creationId xmlns:a16="http://schemas.microsoft.com/office/drawing/2014/main" id="{00000000-0008-0000-0300-000037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56" name="3 CuadroTexto">
          <a:extLst>
            <a:ext uri="{FF2B5EF4-FFF2-40B4-BE49-F238E27FC236}">
              <a16:creationId xmlns:a16="http://schemas.microsoft.com/office/drawing/2014/main" id="{00000000-0008-0000-0300-000038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57" name="4 CuadroTexto">
          <a:extLst>
            <a:ext uri="{FF2B5EF4-FFF2-40B4-BE49-F238E27FC236}">
              <a16:creationId xmlns:a16="http://schemas.microsoft.com/office/drawing/2014/main" id="{00000000-0008-0000-0300-000039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58" name="5 CuadroTexto">
          <a:extLst>
            <a:ext uri="{FF2B5EF4-FFF2-40B4-BE49-F238E27FC236}">
              <a16:creationId xmlns:a16="http://schemas.microsoft.com/office/drawing/2014/main" id="{00000000-0008-0000-0300-00003A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59" name="6 CuadroTexto">
          <a:extLst>
            <a:ext uri="{FF2B5EF4-FFF2-40B4-BE49-F238E27FC236}">
              <a16:creationId xmlns:a16="http://schemas.microsoft.com/office/drawing/2014/main" id="{00000000-0008-0000-0300-00003B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60" name="1 CuadroTexto">
          <a:extLst>
            <a:ext uri="{FF2B5EF4-FFF2-40B4-BE49-F238E27FC236}">
              <a16:creationId xmlns:a16="http://schemas.microsoft.com/office/drawing/2014/main" id="{00000000-0008-0000-0300-00003C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61" name="2 CuadroTexto">
          <a:extLst>
            <a:ext uri="{FF2B5EF4-FFF2-40B4-BE49-F238E27FC236}">
              <a16:creationId xmlns:a16="http://schemas.microsoft.com/office/drawing/2014/main" id="{00000000-0008-0000-0300-00003D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62" name="3 CuadroTexto">
          <a:extLst>
            <a:ext uri="{FF2B5EF4-FFF2-40B4-BE49-F238E27FC236}">
              <a16:creationId xmlns:a16="http://schemas.microsoft.com/office/drawing/2014/main" id="{00000000-0008-0000-0300-00003E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63" name="4 CuadroTexto">
          <a:extLst>
            <a:ext uri="{FF2B5EF4-FFF2-40B4-BE49-F238E27FC236}">
              <a16:creationId xmlns:a16="http://schemas.microsoft.com/office/drawing/2014/main" id="{00000000-0008-0000-0300-00003F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64" name="5 CuadroTexto">
          <a:extLst>
            <a:ext uri="{FF2B5EF4-FFF2-40B4-BE49-F238E27FC236}">
              <a16:creationId xmlns:a16="http://schemas.microsoft.com/office/drawing/2014/main" id="{00000000-0008-0000-0300-000040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65" name="6 CuadroTexto">
          <a:extLst>
            <a:ext uri="{FF2B5EF4-FFF2-40B4-BE49-F238E27FC236}">
              <a16:creationId xmlns:a16="http://schemas.microsoft.com/office/drawing/2014/main" id="{00000000-0008-0000-0300-000041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66" name="3 CuadroTexto">
          <a:extLst>
            <a:ext uri="{FF2B5EF4-FFF2-40B4-BE49-F238E27FC236}">
              <a16:creationId xmlns:a16="http://schemas.microsoft.com/office/drawing/2014/main" id="{00000000-0008-0000-0300-000042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67" name="4 CuadroTexto">
          <a:extLst>
            <a:ext uri="{FF2B5EF4-FFF2-40B4-BE49-F238E27FC236}">
              <a16:creationId xmlns:a16="http://schemas.microsoft.com/office/drawing/2014/main" id="{00000000-0008-0000-0300-000043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68" name="5 CuadroTexto">
          <a:extLst>
            <a:ext uri="{FF2B5EF4-FFF2-40B4-BE49-F238E27FC236}">
              <a16:creationId xmlns:a16="http://schemas.microsoft.com/office/drawing/2014/main" id="{00000000-0008-0000-0300-000044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69" name="6 CuadroTexto">
          <a:extLst>
            <a:ext uri="{FF2B5EF4-FFF2-40B4-BE49-F238E27FC236}">
              <a16:creationId xmlns:a16="http://schemas.microsoft.com/office/drawing/2014/main" id="{00000000-0008-0000-0300-000045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70" name="1 CuadroTexto">
          <a:extLst>
            <a:ext uri="{FF2B5EF4-FFF2-40B4-BE49-F238E27FC236}">
              <a16:creationId xmlns:a16="http://schemas.microsoft.com/office/drawing/2014/main" id="{00000000-0008-0000-0300-000046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71" name="2 CuadroTexto">
          <a:extLst>
            <a:ext uri="{FF2B5EF4-FFF2-40B4-BE49-F238E27FC236}">
              <a16:creationId xmlns:a16="http://schemas.microsoft.com/office/drawing/2014/main" id="{00000000-0008-0000-0300-000047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72" name="3 CuadroTexto">
          <a:extLst>
            <a:ext uri="{FF2B5EF4-FFF2-40B4-BE49-F238E27FC236}">
              <a16:creationId xmlns:a16="http://schemas.microsoft.com/office/drawing/2014/main" id="{00000000-0008-0000-0300-000048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73" name="4 CuadroTexto">
          <a:extLst>
            <a:ext uri="{FF2B5EF4-FFF2-40B4-BE49-F238E27FC236}">
              <a16:creationId xmlns:a16="http://schemas.microsoft.com/office/drawing/2014/main" id="{00000000-0008-0000-0300-000049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74" name="5 CuadroTexto">
          <a:extLst>
            <a:ext uri="{FF2B5EF4-FFF2-40B4-BE49-F238E27FC236}">
              <a16:creationId xmlns:a16="http://schemas.microsoft.com/office/drawing/2014/main" id="{00000000-0008-0000-0300-00004A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75" name="6 CuadroTexto">
          <a:extLst>
            <a:ext uri="{FF2B5EF4-FFF2-40B4-BE49-F238E27FC236}">
              <a16:creationId xmlns:a16="http://schemas.microsoft.com/office/drawing/2014/main" id="{00000000-0008-0000-0300-00004B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76" name="2 CuadroTexto">
          <a:extLst>
            <a:ext uri="{FF2B5EF4-FFF2-40B4-BE49-F238E27FC236}">
              <a16:creationId xmlns:a16="http://schemas.microsoft.com/office/drawing/2014/main" id="{00000000-0008-0000-0300-00004C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77" name="3 CuadroTexto">
          <a:extLst>
            <a:ext uri="{FF2B5EF4-FFF2-40B4-BE49-F238E27FC236}">
              <a16:creationId xmlns:a16="http://schemas.microsoft.com/office/drawing/2014/main" id="{00000000-0008-0000-0300-00004D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78" name="4 CuadroTexto">
          <a:extLst>
            <a:ext uri="{FF2B5EF4-FFF2-40B4-BE49-F238E27FC236}">
              <a16:creationId xmlns:a16="http://schemas.microsoft.com/office/drawing/2014/main" id="{00000000-0008-0000-0300-00004E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79" name="5 CuadroTexto">
          <a:extLst>
            <a:ext uri="{FF2B5EF4-FFF2-40B4-BE49-F238E27FC236}">
              <a16:creationId xmlns:a16="http://schemas.microsoft.com/office/drawing/2014/main" id="{00000000-0008-0000-0300-00004F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80" name="6 CuadroTexto">
          <a:extLst>
            <a:ext uri="{FF2B5EF4-FFF2-40B4-BE49-F238E27FC236}">
              <a16:creationId xmlns:a16="http://schemas.microsoft.com/office/drawing/2014/main" id="{00000000-0008-0000-0300-000050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81" name="1 CuadroTexto">
          <a:extLst>
            <a:ext uri="{FF2B5EF4-FFF2-40B4-BE49-F238E27FC236}">
              <a16:creationId xmlns:a16="http://schemas.microsoft.com/office/drawing/2014/main" id="{00000000-0008-0000-0300-000051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82" name="2 CuadroTexto">
          <a:extLst>
            <a:ext uri="{FF2B5EF4-FFF2-40B4-BE49-F238E27FC236}">
              <a16:creationId xmlns:a16="http://schemas.microsoft.com/office/drawing/2014/main" id="{00000000-0008-0000-0300-000052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83" name="3 CuadroTexto">
          <a:extLst>
            <a:ext uri="{FF2B5EF4-FFF2-40B4-BE49-F238E27FC236}">
              <a16:creationId xmlns:a16="http://schemas.microsoft.com/office/drawing/2014/main" id="{00000000-0008-0000-0300-000053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84" name="4 CuadroTexto">
          <a:extLst>
            <a:ext uri="{FF2B5EF4-FFF2-40B4-BE49-F238E27FC236}">
              <a16:creationId xmlns:a16="http://schemas.microsoft.com/office/drawing/2014/main" id="{00000000-0008-0000-0300-000054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85" name="5 CuadroTexto">
          <a:extLst>
            <a:ext uri="{FF2B5EF4-FFF2-40B4-BE49-F238E27FC236}">
              <a16:creationId xmlns:a16="http://schemas.microsoft.com/office/drawing/2014/main" id="{00000000-0008-0000-0300-000055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86" name="6 CuadroTexto">
          <a:extLst>
            <a:ext uri="{FF2B5EF4-FFF2-40B4-BE49-F238E27FC236}">
              <a16:creationId xmlns:a16="http://schemas.microsoft.com/office/drawing/2014/main" id="{00000000-0008-0000-0300-000056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87" name="2 CuadroTexto">
          <a:extLst>
            <a:ext uri="{FF2B5EF4-FFF2-40B4-BE49-F238E27FC236}">
              <a16:creationId xmlns:a16="http://schemas.microsoft.com/office/drawing/2014/main" id="{00000000-0008-0000-0300-000057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88" name="3 CuadroTexto">
          <a:extLst>
            <a:ext uri="{FF2B5EF4-FFF2-40B4-BE49-F238E27FC236}">
              <a16:creationId xmlns:a16="http://schemas.microsoft.com/office/drawing/2014/main" id="{00000000-0008-0000-0300-000058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89" name="4 CuadroTexto">
          <a:extLst>
            <a:ext uri="{FF2B5EF4-FFF2-40B4-BE49-F238E27FC236}">
              <a16:creationId xmlns:a16="http://schemas.microsoft.com/office/drawing/2014/main" id="{00000000-0008-0000-0300-000059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90" name="5 CuadroTexto">
          <a:extLst>
            <a:ext uri="{FF2B5EF4-FFF2-40B4-BE49-F238E27FC236}">
              <a16:creationId xmlns:a16="http://schemas.microsoft.com/office/drawing/2014/main" id="{00000000-0008-0000-0300-00005A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91" name="6 CuadroTexto">
          <a:extLst>
            <a:ext uri="{FF2B5EF4-FFF2-40B4-BE49-F238E27FC236}">
              <a16:creationId xmlns:a16="http://schemas.microsoft.com/office/drawing/2014/main" id="{00000000-0008-0000-0300-00005B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92" name="1 CuadroTexto">
          <a:extLst>
            <a:ext uri="{FF2B5EF4-FFF2-40B4-BE49-F238E27FC236}">
              <a16:creationId xmlns:a16="http://schemas.microsoft.com/office/drawing/2014/main" id="{00000000-0008-0000-0300-00005C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93" name="2 CuadroTexto">
          <a:extLst>
            <a:ext uri="{FF2B5EF4-FFF2-40B4-BE49-F238E27FC236}">
              <a16:creationId xmlns:a16="http://schemas.microsoft.com/office/drawing/2014/main" id="{00000000-0008-0000-0300-00005D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94" name="3 CuadroTexto">
          <a:extLst>
            <a:ext uri="{FF2B5EF4-FFF2-40B4-BE49-F238E27FC236}">
              <a16:creationId xmlns:a16="http://schemas.microsoft.com/office/drawing/2014/main" id="{00000000-0008-0000-0300-00005E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95" name="4 CuadroTexto">
          <a:extLst>
            <a:ext uri="{FF2B5EF4-FFF2-40B4-BE49-F238E27FC236}">
              <a16:creationId xmlns:a16="http://schemas.microsoft.com/office/drawing/2014/main" id="{00000000-0008-0000-0300-00005F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96" name="5 CuadroTexto">
          <a:extLst>
            <a:ext uri="{FF2B5EF4-FFF2-40B4-BE49-F238E27FC236}">
              <a16:creationId xmlns:a16="http://schemas.microsoft.com/office/drawing/2014/main" id="{00000000-0008-0000-0300-000060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98" name="2 CuadroTexto">
          <a:extLst>
            <a:ext uri="{FF2B5EF4-FFF2-40B4-BE49-F238E27FC236}">
              <a16:creationId xmlns:a16="http://schemas.microsoft.com/office/drawing/2014/main" id="{00000000-0008-0000-0300-000062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99" name="3 CuadroTexto">
          <a:extLst>
            <a:ext uri="{FF2B5EF4-FFF2-40B4-BE49-F238E27FC236}">
              <a16:creationId xmlns:a16="http://schemas.microsoft.com/office/drawing/2014/main" id="{00000000-0008-0000-0300-000063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00" name="4 CuadroTexto">
          <a:extLst>
            <a:ext uri="{FF2B5EF4-FFF2-40B4-BE49-F238E27FC236}">
              <a16:creationId xmlns:a16="http://schemas.microsoft.com/office/drawing/2014/main" id="{00000000-0008-0000-0300-000064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01" name="5 CuadroTexto">
          <a:extLst>
            <a:ext uri="{FF2B5EF4-FFF2-40B4-BE49-F238E27FC236}">
              <a16:creationId xmlns:a16="http://schemas.microsoft.com/office/drawing/2014/main" id="{00000000-0008-0000-0300-000065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02" name="6 CuadroTexto">
          <a:extLst>
            <a:ext uri="{FF2B5EF4-FFF2-40B4-BE49-F238E27FC236}">
              <a16:creationId xmlns:a16="http://schemas.microsoft.com/office/drawing/2014/main" id="{00000000-0008-0000-0300-000066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03" name="1 CuadroTexto">
          <a:extLst>
            <a:ext uri="{FF2B5EF4-FFF2-40B4-BE49-F238E27FC236}">
              <a16:creationId xmlns:a16="http://schemas.microsoft.com/office/drawing/2014/main" id="{00000000-0008-0000-0300-000067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04" name="2 CuadroTexto">
          <a:extLst>
            <a:ext uri="{FF2B5EF4-FFF2-40B4-BE49-F238E27FC236}">
              <a16:creationId xmlns:a16="http://schemas.microsoft.com/office/drawing/2014/main" id="{00000000-0008-0000-0300-000068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05" name="3 CuadroTexto">
          <a:extLst>
            <a:ext uri="{FF2B5EF4-FFF2-40B4-BE49-F238E27FC236}">
              <a16:creationId xmlns:a16="http://schemas.microsoft.com/office/drawing/2014/main" id="{00000000-0008-0000-0300-000069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06" name="4 CuadroTexto">
          <a:extLst>
            <a:ext uri="{FF2B5EF4-FFF2-40B4-BE49-F238E27FC236}">
              <a16:creationId xmlns:a16="http://schemas.microsoft.com/office/drawing/2014/main" id="{00000000-0008-0000-0300-00006A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07" name="5 CuadroTexto">
          <a:extLst>
            <a:ext uri="{FF2B5EF4-FFF2-40B4-BE49-F238E27FC236}">
              <a16:creationId xmlns:a16="http://schemas.microsoft.com/office/drawing/2014/main" id="{00000000-0008-0000-0300-00006B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08" name="6 CuadroTexto">
          <a:extLst>
            <a:ext uri="{FF2B5EF4-FFF2-40B4-BE49-F238E27FC236}">
              <a16:creationId xmlns:a16="http://schemas.microsoft.com/office/drawing/2014/main" id="{00000000-0008-0000-0300-00006C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09" name="2 CuadroTexto">
          <a:extLst>
            <a:ext uri="{FF2B5EF4-FFF2-40B4-BE49-F238E27FC236}">
              <a16:creationId xmlns:a16="http://schemas.microsoft.com/office/drawing/2014/main" id="{00000000-0008-0000-0300-00006D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10" name="3 CuadroTexto">
          <a:extLst>
            <a:ext uri="{FF2B5EF4-FFF2-40B4-BE49-F238E27FC236}">
              <a16:creationId xmlns:a16="http://schemas.microsoft.com/office/drawing/2014/main" id="{00000000-0008-0000-0300-00006E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11" name="4 CuadroTexto">
          <a:extLst>
            <a:ext uri="{FF2B5EF4-FFF2-40B4-BE49-F238E27FC236}">
              <a16:creationId xmlns:a16="http://schemas.microsoft.com/office/drawing/2014/main" id="{00000000-0008-0000-0300-00006F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12" name="5 CuadroTexto">
          <a:extLst>
            <a:ext uri="{FF2B5EF4-FFF2-40B4-BE49-F238E27FC236}">
              <a16:creationId xmlns:a16="http://schemas.microsoft.com/office/drawing/2014/main" id="{00000000-0008-0000-0300-000070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13" name="6 CuadroTexto">
          <a:extLst>
            <a:ext uri="{FF2B5EF4-FFF2-40B4-BE49-F238E27FC236}">
              <a16:creationId xmlns:a16="http://schemas.microsoft.com/office/drawing/2014/main" id="{00000000-0008-0000-0300-000071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14" name="1 CuadroTexto">
          <a:extLst>
            <a:ext uri="{FF2B5EF4-FFF2-40B4-BE49-F238E27FC236}">
              <a16:creationId xmlns:a16="http://schemas.microsoft.com/office/drawing/2014/main" id="{00000000-0008-0000-0300-000072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15" name="2 CuadroTexto">
          <a:extLst>
            <a:ext uri="{FF2B5EF4-FFF2-40B4-BE49-F238E27FC236}">
              <a16:creationId xmlns:a16="http://schemas.microsoft.com/office/drawing/2014/main" id="{00000000-0008-0000-0300-000073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16" name="3 CuadroTexto">
          <a:extLst>
            <a:ext uri="{FF2B5EF4-FFF2-40B4-BE49-F238E27FC236}">
              <a16:creationId xmlns:a16="http://schemas.microsoft.com/office/drawing/2014/main" id="{00000000-0008-0000-0300-000074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17" name="4 CuadroTexto">
          <a:extLst>
            <a:ext uri="{FF2B5EF4-FFF2-40B4-BE49-F238E27FC236}">
              <a16:creationId xmlns:a16="http://schemas.microsoft.com/office/drawing/2014/main" id="{00000000-0008-0000-0300-000075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18" name="5 CuadroTexto">
          <a:extLst>
            <a:ext uri="{FF2B5EF4-FFF2-40B4-BE49-F238E27FC236}">
              <a16:creationId xmlns:a16="http://schemas.microsoft.com/office/drawing/2014/main" id="{00000000-0008-0000-0300-000076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19" name="6 CuadroTexto">
          <a:extLst>
            <a:ext uri="{FF2B5EF4-FFF2-40B4-BE49-F238E27FC236}">
              <a16:creationId xmlns:a16="http://schemas.microsoft.com/office/drawing/2014/main" id="{00000000-0008-0000-0300-000077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20" name="3 CuadroTexto">
          <a:extLst>
            <a:ext uri="{FF2B5EF4-FFF2-40B4-BE49-F238E27FC236}">
              <a16:creationId xmlns:a16="http://schemas.microsoft.com/office/drawing/2014/main" id="{00000000-0008-0000-0300-00007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21" name="4 CuadroTexto">
          <a:extLst>
            <a:ext uri="{FF2B5EF4-FFF2-40B4-BE49-F238E27FC236}">
              <a16:creationId xmlns:a16="http://schemas.microsoft.com/office/drawing/2014/main" id="{00000000-0008-0000-0300-00007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22" name="5 CuadroTexto">
          <a:extLst>
            <a:ext uri="{FF2B5EF4-FFF2-40B4-BE49-F238E27FC236}">
              <a16:creationId xmlns:a16="http://schemas.microsoft.com/office/drawing/2014/main" id="{00000000-0008-0000-0300-00007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23" name="6 CuadroTexto">
          <a:extLst>
            <a:ext uri="{FF2B5EF4-FFF2-40B4-BE49-F238E27FC236}">
              <a16:creationId xmlns:a16="http://schemas.microsoft.com/office/drawing/2014/main" id="{00000000-0008-0000-0300-00007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24" name="1 CuadroTexto">
          <a:extLst>
            <a:ext uri="{FF2B5EF4-FFF2-40B4-BE49-F238E27FC236}">
              <a16:creationId xmlns:a16="http://schemas.microsoft.com/office/drawing/2014/main" id="{00000000-0008-0000-0300-00007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25" name="2 CuadroTexto">
          <a:extLst>
            <a:ext uri="{FF2B5EF4-FFF2-40B4-BE49-F238E27FC236}">
              <a16:creationId xmlns:a16="http://schemas.microsoft.com/office/drawing/2014/main" id="{00000000-0008-0000-0300-00007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26" name="3 CuadroTexto">
          <a:extLst>
            <a:ext uri="{FF2B5EF4-FFF2-40B4-BE49-F238E27FC236}">
              <a16:creationId xmlns:a16="http://schemas.microsoft.com/office/drawing/2014/main" id="{00000000-0008-0000-0300-00007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27" name="4 CuadroTexto">
          <a:extLst>
            <a:ext uri="{FF2B5EF4-FFF2-40B4-BE49-F238E27FC236}">
              <a16:creationId xmlns:a16="http://schemas.microsoft.com/office/drawing/2014/main" id="{00000000-0008-0000-0300-00007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28" name="5 CuadroTexto">
          <a:extLst>
            <a:ext uri="{FF2B5EF4-FFF2-40B4-BE49-F238E27FC236}">
              <a16:creationId xmlns:a16="http://schemas.microsoft.com/office/drawing/2014/main" id="{00000000-0008-0000-0300-000080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29" name="6 CuadroTexto">
          <a:extLst>
            <a:ext uri="{FF2B5EF4-FFF2-40B4-BE49-F238E27FC236}">
              <a16:creationId xmlns:a16="http://schemas.microsoft.com/office/drawing/2014/main" id="{00000000-0008-0000-0300-000081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30" name="2 CuadroTexto">
          <a:extLst>
            <a:ext uri="{FF2B5EF4-FFF2-40B4-BE49-F238E27FC236}">
              <a16:creationId xmlns:a16="http://schemas.microsoft.com/office/drawing/2014/main" id="{00000000-0008-0000-0300-000082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31" name="3 CuadroTexto">
          <a:extLst>
            <a:ext uri="{FF2B5EF4-FFF2-40B4-BE49-F238E27FC236}">
              <a16:creationId xmlns:a16="http://schemas.microsoft.com/office/drawing/2014/main" id="{00000000-0008-0000-0300-000083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32" name="4 CuadroTexto">
          <a:extLst>
            <a:ext uri="{FF2B5EF4-FFF2-40B4-BE49-F238E27FC236}">
              <a16:creationId xmlns:a16="http://schemas.microsoft.com/office/drawing/2014/main" id="{00000000-0008-0000-0300-000084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33" name="5 CuadroTexto">
          <a:extLst>
            <a:ext uri="{FF2B5EF4-FFF2-40B4-BE49-F238E27FC236}">
              <a16:creationId xmlns:a16="http://schemas.microsoft.com/office/drawing/2014/main" id="{00000000-0008-0000-0300-000085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34" name="6 CuadroTexto">
          <a:extLst>
            <a:ext uri="{FF2B5EF4-FFF2-40B4-BE49-F238E27FC236}">
              <a16:creationId xmlns:a16="http://schemas.microsoft.com/office/drawing/2014/main" id="{00000000-0008-0000-0300-000086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35" name="1 CuadroTexto">
          <a:extLst>
            <a:ext uri="{FF2B5EF4-FFF2-40B4-BE49-F238E27FC236}">
              <a16:creationId xmlns:a16="http://schemas.microsoft.com/office/drawing/2014/main" id="{00000000-0008-0000-0300-000087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36" name="2 CuadroTexto">
          <a:extLst>
            <a:ext uri="{FF2B5EF4-FFF2-40B4-BE49-F238E27FC236}">
              <a16:creationId xmlns:a16="http://schemas.microsoft.com/office/drawing/2014/main" id="{00000000-0008-0000-0300-00008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37" name="3 CuadroTexto">
          <a:extLst>
            <a:ext uri="{FF2B5EF4-FFF2-40B4-BE49-F238E27FC236}">
              <a16:creationId xmlns:a16="http://schemas.microsoft.com/office/drawing/2014/main" id="{00000000-0008-0000-0300-00008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38" name="4 CuadroTexto">
          <a:extLst>
            <a:ext uri="{FF2B5EF4-FFF2-40B4-BE49-F238E27FC236}">
              <a16:creationId xmlns:a16="http://schemas.microsoft.com/office/drawing/2014/main" id="{00000000-0008-0000-0300-00008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39" name="5 CuadroTexto">
          <a:extLst>
            <a:ext uri="{FF2B5EF4-FFF2-40B4-BE49-F238E27FC236}">
              <a16:creationId xmlns:a16="http://schemas.microsoft.com/office/drawing/2014/main" id="{00000000-0008-0000-0300-00008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40" name="6 CuadroTexto">
          <a:extLst>
            <a:ext uri="{FF2B5EF4-FFF2-40B4-BE49-F238E27FC236}">
              <a16:creationId xmlns:a16="http://schemas.microsoft.com/office/drawing/2014/main" id="{00000000-0008-0000-0300-00008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41" name="2 CuadroTexto">
          <a:extLst>
            <a:ext uri="{FF2B5EF4-FFF2-40B4-BE49-F238E27FC236}">
              <a16:creationId xmlns:a16="http://schemas.microsoft.com/office/drawing/2014/main" id="{00000000-0008-0000-0300-00008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42" name="3 CuadroTexto">
          <a:extLst>
            <a:ext uri="{FF2B5EF4-FFF2-40B4-BE49-F238E27FC236}">
              <a16:creationId xmlns:a16="http://schemas.microsoft.com/office/drawing/2014/main" id="{00000000-0008-0000-0300-00008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43" name="4 CuadroTexto">
          <a:extLst>
            <a:ext uri="{FF2B5EF4-FFF2-40B4-BE49-F238E27FC236}">
              <a16:creationId xmlns:a16="http://schemas.microsoft.com/office/drawing/2014/main" id="{00000000-0008-0000-0300-00008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44" name="5 CuadroTexto">
          <a:extLst>
            <a:ext uri="{FF2B5EF4-FFF2-40B4-BE49-F238E27FC236}">
              <a16:creationId xmlns:a16="http://schemas.microsoft.com/office/drawing/2014/main" id="{00000000-0008-0000-0300-000090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45" name="6 CuadroTexto">
          <a:extLst>
            <a:ext uri="{FF2B5EF4-FFF2-40B4-BE49-F238E27FC236}">
              <a16:creationId xmlns:a16="http://schemas.microsoft.com/office/drawing/2014/main" id="{00000000-0008-0000-0300-000091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46" name="1 CuadroTexto">
          <a:extLst>
            <a:ext uri="{FF2B5EF4-FFF2-40B4-BE49-F238E27FC236}">
              <a16:creationId xmlns:a16="http://schemas.microsoft.com/office/drawing/2014/main" id="{00000000-0008-0000-0300-000092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47" name="2 CuadroTexto">
          <a:extLst>
            <a:ext uri="{FF2B5EF4-FFF2-40B4-BE49-F238E27FC236}">
              <a16:creationId xmlns:a16="http://schemas.microsoft.com/office/drawing/2014/main" id="{00000000-0008-0000-0300-000093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48" name="3 CuadroTexto">
          <a:extLst>
            <a:ext uri="{FF2B5EF4-FFF2-40B4-BE49-F238E27FC236}">
              <a16:creationId xmlns:a16="http://schemas.microsoft.com/office/drawing/2014/main" id="{00000000-0008-0000-0300-000094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49" name="4 CuadroTexto">
          <a:extLst>
            <a:ext uri="{FF2B5EF4-FFF2-40B4-BE49-F238E27FC236}">
              <a16:creationId xmlns:a16="http://schemas.microsoft.com/office/drawing/2014/main" id="{00000000-0008-0000-0300-000095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50" name="5 CuadroTexto">
          <a:extLst>
            <a:ext uri="{FF2B5EF4-FFF2-40B4-BE49-F238E27FC236}">
              <a16:creationId xmlns:a16="http://schemas.microsoft.com/office/drawing/2014/main" id="{00000000-0008-0000-0300-000096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51" name="6 CuadroTexto">
          <a:extLst>
            <a:ext uri="{FF2B5EF4-FFF2-40B4-BE49-F238E27FC236}">
              <a16:creationId xmlns:a16="http://schemas.microsoft.com/office/drawing/2014/main" id="{00000000-0008-0000-0300-000097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52" name="3 CuadroTexto">
          <a:extLst>
            <a:ext uri="{FF2B5EF4-FFF2-40B4-BE49-F238E27FC236}">
              <a16:creationId xmlns:a16="http://schemas.microsoft.com/office/drawing/2014/main" id="{00000000-0008-0000-0300-00009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53" name="4 CuadroTexto">
          <a:extLst>
            <a:ext uri="{FF2B5EF4-FFF2-40B4-BE49-F238E27FC236}">
              <a16:creationId xmlns:a16="http://schemas.microsoft.com/office/drawing/2014/main" id="{00000000-0008-0000-0300-00009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54" name="5 CuadroTexto">
          <a:extLst>
            <a:ext uri="{FF2B5EF4-FFF2-40B4-BE49-F238E27FC236}">
              <a16:creationId xmlns:a16="http://schemas.microsoft.com/office/drawing/2014/main" id="{00000000-0008-0000-0300-00009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55" name="6 CuadroTexto">
          <a:extLst>
            <a:ext uri="{FF2B5EF4-FFF2-40B4-BE49-F238E27FC236}">
              <a16:creationId xmlns:a16="http://schemas.microsoft.com/office/drawing/2014/main" id="{00000000-0008-0000-0300-00009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56" name="1 CuadroTexto">
          <a:extLst>
            <a:ext uri="{FF2B5EF4-FFF2-40B4-BE49-F238E27FC236}">
              <a16:creationId xmlns:a16="http://schemas.microsoft.com/office/drawing/2014/main" id="{00000000-0008-0000-0300-00009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57" name="2 CuadroTexto">
          <a:extLst>
            <a:ext uri="{FF2B5EF4-FFF2-40B4-BE49-F238E27FC236}">
              <a16:creationId xmlns:a16="http://schemas.microsoft.com/office/drawing/2014/main" id="{00000000-0008-0000-0300-00009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58" name="3 CuadroTexto">
          <a:extLst>
            <a:ext uri="{FF2B5EF4-FFF2-40B4-BE49-F238E27FC236}">
              <a16:creationId xmlns:a16="http://schemas.microsoft.com/office/drawing/2014/main" id="{00000000-0008-0000-0300-00009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59" name="4 CuadroTexto">
          <a:extLst>
            <a:ext uri="{FF2B5EF4-FFF2-40B4-BE49-F238E27FC236}">
              <a16:creationId xmlns:a16="http://schemas.microsoft.com/office/drawing/2014/main" id="{00000000-0008-0000-0300-00009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60" name="5 CuadroTexto">
          <a:extLst>
            <a:ext uri="{FF2B5EF4-FFF2-40B4-BE49-F238E27FC236}">
              <a16:creationId xmlns:a16="http://schemas.microsoft.com/office/drawing/2014/main" id="{00000000-0008-0000-0300-0000A0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61" name="6 CuadroTexto">
          <a:extLst>
            <a:ext uri="{FF2B5EF4-FFF2-40B4-BE49-F238E27FC236}">
              <a16:creationId xmlns:a16="http://schemas.microsoft.com/office/drawing/2014/main" id="{00000000-0008-0000-0300-0000A1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62" name="2 CuadroTexto">
          <a:extLst>
            <a:ext uri="{FF2B5EF4-FFF2-40B4-BE49-F238E27FC236}">
              <a16:creationId xmlns:a16="http://schemas.microsoft.com/office/drawing/2014/main" id="{00000000-0008-0000-0300-0000A2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63" name="3 CuadroTexto">
          <a:extLst>
            <a:ext uri="{FF2B5EF4-FFF2-40B4-BE49-F238E27FC236}">
              <a16:creationId xmlns:a16="http://schemas.microsoft.com/office/drawing/2014/main" id="{00000000-0008-0000-0300-0000A3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64" name="4 CuadroTexto">
          <a:extLst>
            <a:ext uri="{FF2B5EF4-FFF2-40B4-BE49-F238E27FC236}">
              <a16:creationId xmlns:a16="http://schemas.microsoft.com/office/drawing/2014/main" id="{00000000-0008-0000-0300-0000A4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65" name="5 CuadroTexto">
          <a:extLst>
            <a:ext uri="{FF2B5EF4-FFF2-40B4-BE49-F238E27FC236}">
              <a16:creationId xmlns:a16="http://schemas.microsoft.com/office/drawing/2014/main" id="{00000000-0008-0000-0300-0000A5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66" name="6 CuadroTexto">
          <a:extLst>
            <a:ext uri="{FF2B5EF4-FFF2-40B4-BE49-F238E27FC236}">
              <a16:creationId xmlns:a16="http://schemas.microsoft.com/office/drawing/2014/main" id="{00000000-0008-0000-0300-0000A6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67" name="1 CuadroTexto">
          <a:extLst>
            <a:ext uri="{FF2B5EF4-FFF2-40B4-BE49-F238E27FC236}">
              <a16:creationId xmlns:a16="http://schemas.microsoft.com/office/drawing/2014/main" id="{00000000-0008-0000-0300-0000A7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68" name="2 CuadroTexto">
          <a:extLst>
            <a:ext uri="{FF2B5EF4-FFF2-40B4-BE49-F238E27FC236}">
              <a16:creationId xmlns:a16="http://schemas.microsoft.com/office/drawing/2014/main" id="{00000000-0008-0000-0300-0000A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69" name="3 CuadroTexto">
          <a:extLst>
            <a:ext uri="{FF2B5EF4-FFF2-40B4-BE49-F238E27FC236}">
              <a16:creationId xmlns:a16="http://schemas.microsoft.com/office/drawing/2014/main" id="{00000000-0008-0000-0300-0000A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70" name="4 CuadroTexto">
          <a:extLst>
            <a:ext uri="{FF2B5EF4-FFF2-40B4-BE49-F238E27FC236}">
              <a16:creationId xmlns:a16="http://schemas.microsoft.com/office/drawing/2014/main" id="{00000000-0008-0000-0300-0000A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71" name="5 CuadroTexto">
          <a:extLst>
            <a:ext uri="{FF2B5EF4-FFF2-40B4-BE49-F238E27FC236}">
              <a16:creationId xmlns:a16="http://schemas.microsoft.com/office/drawing/2014/main" id="{00000000-0008-0000-0300-0000A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72" name="6 CuadroTexto">
          <a:extLst>
            <a:ext uri="{FF2B5EF4-FFF2-40B4-BE49-F238E27FC236}">
              <a16:creationId xmlns:a16="http://schemas.microsoft.com/office/drawing/2014/main" id="{00000000-0008-0000-0300-0000A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73" name="2 CuadroTexto">
          <a:extLst>
            <a:ext uri="{FF2B5EF4-FFF2-40B4-BE49-F238E27FC236}">
              <a16:creationId xmlns:a16="http://schemas.microsoft.com/office/drawing/2014/main" id="{00000000-0008-0000-0300-0000A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74" name="3 CuadroTexto">
          <a:extLst>
            <a:ext uri="{FF2B5EF4-FFF2-40B4-BE49-F238E27FC236}">
              <a16:creationId xmlns:a16="http://schemas.microsoft.com/office/drawing/2014/main" id="{00000000-0008-0000-0300-0000A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75" name="4 CuadroTexto">
          <a:extLst>
            <a:ext uri="{FF2B5EF4-FFF2-40B4-BE49-F238E27FC236}">
              <a16:creationId xmlns:a16="http://schemas.microsoft.com/office/drawing/2014/main" id="{00000000-0008-0000-0300-0000A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76" name="5 CuadroTexto">
          <a:extLst>
            <a:ext uri="{FF2B5EF4-FFF2-40B4-BE49-F238E27FC236}">
              <a16:creationId xmlns:a16="http://schemas.microsoft.com/office/drawing/2014/main" id="{00000000-0008-0000-0300-0000B0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77" name="6 CuadroTexto">
          <a:extLst>
            <a:ext uri="{FF2B5EF4-FFF2-40B4-BE49-F238E27FC236}">
              <a16:creationId xmlns:a16="http://schemas.microsoft.com/office/drawing/2014/main" id="{00000000-0008-0000-0300-0000B1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78" name="1 CuadroTexto">
          <a:extLst>
            <a:ext uri="{FF2B5EF4-FFF2-40B4-BE49-F238E27FC236}">
              <a16:creationId xmlns:a16="http://schemas.microsoft.com/office/drawing/2014/main" id="{00000000-0008-0000-0300-0000B2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79" name="2 CuadroTexto">
          <a:extLst>
            <a:ext uri="{FF2B5EF4-FFF2-40B4-BE49-F238E27FC236}">
              <a16:creationId xmlns:a16="http://schemas.microsoft.com/office/drawing/2014/main" id="{00000000-0008-0000-0300-0000B3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80" name="3 CuadroTexto">
          <a:extLst>
            <a:ext uri="{FF2B5EF4-FFF2-40B4-BE49-F238E27FC236}">
              <a16:creationId xmlns:a16="http://schemas.microsoft.com/office/drawing/2014/main" id="{00000000-0008-0000-0300-0000B4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81" name="4 CuadroTexto">
          <a:extLst>
            <a:ext uri="{FF2B5EF4-FFF2-40B4-BE49-F238E27FC236}">
              <a16:creationId xmlns:a16="http://schemas.microsoft.com/office/drawing/2014/main" id="{00000000-0008-0000-0300-0000B5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82" name="5 CuadroTexto">
          <a:extLst>
            <a:ext uri="{FF2B5EF4-FFF2-40B4-BE49-F238E27FC236}">
              <a16:creationId xmlns:a16="http://schemas.microsoft.com/office/drawing/2014/main" id="{00000000-0008-0000-0300-0000B6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83" name="6 CuadroTexto">
          <a:extLst>
            <a:ext uri="{FF2B5EF4-FFF2-40B4-BE49-F238E27FC236}">
              <a16:creationId xmlns:a16="http://schemas.microsoft.com/office/drawing/2014/main" id="{00000000-0008-0000-0300-0000B7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84" name="3 CuadroTexto">
          <a:extLst>
            <a:ext uri="{FF2B5EF4-FFF2-40B4-BE49-F238E27FC236}">
              <a16:creationId xmlns:a16="http://schemas.microsoft.com/office/drawing/2014/main" id="{00000000-0008-0000-0300-0000B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85" name="4 CuadroTexto">
          <a:extLst>
            <a:ext uri="{FF2B5EF4-FFF2-40B4-BE49-F238E27FC236}">
              <a16:creationId xmlns:a16="http://schemas.microsoft.com/office/drawing/2014/main" id="{00000000-0008-0000-0300-0000B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86" name="5 CuadroTexto">
          <a:extLst>
            <a:ext uri="{FF2B5EF4-FFF2-40B4-BE49-F238E27FC236}">
              <a16:creationId xmlns:a16="http://schemas.microsoft.com/office/drawing/2014/main" id="{00000000-0008-0000-0300-0000B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87" name="6 CuadroTexto">
          <a:extLst>
            <a:ext uri="{FF2B5EF4-FFF2-40B4-BE49-F238E27FC236}">
              <a16:creationId xmlns:a16="http://schemas.microsoft.com/office/drawing/2014/main" id="{00000000-0008-0000-0300-0000B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88" name="1 CuadroTexto">
          <a:extLst>
            <a:ext uri="{FF2B5EF4-FFF2-40B4-BE49-F238E27FC236}">
              <a16:creationId xmlns:a16="http://schemas.microsoft.com/office/drawing/2014/main" id="{00000000-0008-0000-0300-0000B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89" name="2 CuadroTexto">
          <a:extLst>
            <a:ext uri="{FF2B5EF4-FFF2-40B4-BE49-F238E27FC236}">
              <a16:creationId xmlns:a16="http://schemas.microsoft.com/office/drawing/2014/main" id="{00000000-0008-0000-0300-0000B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90" name="3 CuadroTexto">
          <a:extLst>
            <a:ext uri="{FF2B5EF4-FFF2-40B4-BE49-F238E27FC236}">
              <a16:creationId xmlns:a16="http://schemas.microsoft.com/office/drawing/2014/main" id="{00000000-0008-0000-0300-0000B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91" name="4 CuadroTexto">
          <a:extLst>
            <a:ext uri="{FF2B5EF4-FFF2-40B4-BE49-F238E27FC236}">
              <a16:creationId xmlns:a16="http://schemas.microsoft.com/office/drawing/2014/main" id="{00000000-0008-0000-0300-0000B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92" name="5 CuadroTexto">
          <a:extLst>
            <a:ext uri="{FF2B5EF4-FFF2-40B4-BE49-F238E27FC236}">
              <a16:creationId xmlns:a16="http://schemas.microsoft.com/office/drawing/2014/main" id="{00000000-0008-0000-0300-0000C0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93" name="6 CuadroTexto">
          <a:extLst>
            <a:ext uri="{FF2B5EF4-FFF2-40B4-BE49-F238E27FC236}">
              <a16:creationId xmlns:a16="http://schemas.microsoft.com/office/drawing/2014/main" id="{00000000-0008-0000-0300-0000C1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94" name="2 CuadroTexto">
          <a:extLst>
            <a:ext uri="{FF2B5EF4-FFF2-40B4-BE49-F238E27FC236}">
              <a16:creationId xmlns:a16="http://schemas.microsoft.com/office/drawing/2014/main" id="{00000000-0008-0000-0300-0000C2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95" name="3 CuadroTexto">
          <a:extLst>
            <a:ext uri="{FF2B5EF4-FFF2-40B4-BE49-F238E27FC236}">
              <a16:creationId xmlns:a16="http://schemas.microsoft.com/office/drawing/2014/main" id="{00000000-0008-0000-0300-0000C3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96" name="4 CuadroTexto">
          <a:extLst>
            <a:ext uri="{FF2B5EF4-FFF2-40B4-BE49-F238E27FC236}">
              <a16:creationId xmlns:a16="http://schemas.microsoft.com/office/drawing/2014/main" id="{00000000-0008-0000-0300-0000C4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97" name="5 CuadroTexto">
          <a:extLst>
            <a:ext uri="{FF2B5EF4-FFF2-40B4-BE49-F238E27FC236}">
              <a16:creationId xmlns:a16="http://schemas.microsoft.com/office/drawing/2014/main" id="{00000000-0008-0000-0300-0000C5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98" name="6 CuadroTexto">
          <a:extLst>
            <a:ext uri="{FF2B5EF4-FFF2-40B4-BE49-F238E27FC236}">
              <a16:creationId xmlns:a16="http://schemas.microsoft.com/office/drawing/2014/main" id="{00000000-0008-0000-0300-0000C6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99" name="1 CuadroTexto">
          <a:extLst>
            <a:ext uri="{FF2B5EF4-FFF2-40B4-BE49-F238E27FC236}">
              <a16:creationId xmlns:a16="http://schemas.microsoft.com/office/drawing/2014/main" id="{00000000-0008-0000-0300-0000C7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00" name="2 CuadroTexto">
          <a:extLst>
            <a:ext uri="{FF2B5EF4-FFF2-40B4-BE49-F238E27FC236}">
              <a16:creationId xmlns:a16="http://schemas.microsoft.com/office/drawing/2014/main" id="{00000000-0008-0000-0300-0000C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01" name="3 CuadroTexto">
          <a:extLst>
            <a:ext uri="{FF2B5EF4-FFF2-40B4-BE49-F238E27FC236}">
              <a16:creationId xmlns:a16="http://schemas.microsoft.com/office/drawing/2014/main" id="{00000000-0008-0000-0300-0000C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02" name="4 CuadroTexto">
          <a:extLst>
            <a:ext uri="{FF2B5EF4-FFF2-40B4-BE49-F238E27FC236}">
              <a16:creationId xmlns:a16="http://schemas.microsoft.com/office/drawing/2014/main" id="{00000000-0008-0000-0300-0000C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03" name="5 CuadroTexto">
          <a:extLst>
            <a:ext uri="{FF2B5EF4-FFF2-40B4-BE49-F238E27FC236}">
              <a16:creationId xmlns:a16="http://schemas.microsoft.com/office/drawing/2014/main" id="{00000000-0008-0000-0300-0000C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04" name="6 CuadroTexto">
          <a:extLst>
            <a:ext uri="{FF2B5EF4-FFF2-40B4-BE49-F238E27FC236}">
              <a16:creationId xmlns:a16="http://schemas.microsoft.com/office/drawing/2014/main" id="{00000000-0008-0000-0300-0000C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05" name="2 CuadroTexto">
          <a:extLst>
            <a:ext uri="{FF2B5EF4-FFF2-40B4-BE49-F238E27FC236}">
              <a16:creationId xmlns:a16="http://schemas.microsoft.com/office/drawing/2014/main" id="{00000000-0008-0000-0300-0000C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06" name="3 CuadroTexto">
          <a:extLst>
            <a:ext uri="{FF2B5EF4-FFF2-40B4-BE49-F238E27FC236}">
              <a16:creationId xmlns:a16="http://schemas.microsoft.com/office/drawing/2014/main" id="{00000000-0008-0000-0300-0000C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07" name="4 CuadroTexto">
          <a:extLst>
            <a:ext uri="{FF2B5EF4-FFF2-40B4-BE49-F238E27FC236}">
              <a16:creationId xmlns:a16="http://schemas.microsoft.com/office/drawing/2014/main" id="{00000000-0008-0000-0300-0000C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08" name="5 CuadroTexto">
          <a:extLst>
            <a:ext uri="{FF2B5EF4-FFF2-40B4-BE49-F238E27FC236}">
              <a16:creationId xmlns:a16="http://schemas.microsoft.com/office/drawing/2014/main" id="{00000000-0008-0000-0300-0000D0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09" name="6 CuadroTexto">
          <a:extLst>
            <a:ext uri="{FF2B5EF4-FFF2-40B4-BE49-F238E27FC236}">
              <a16:creationId xmlns:a16="http://schemas.microsoft.com/office/drawing/2014/main" id="{00000000-0008-0000-0300-0000D1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10" name="1 CuadroTexto">
          <a:extLst>
            <a:ext uri="{FF2B5EF4-FFF2-40B4-BE49-F238E27FC236}">
              <a16:creationId xmlns:a16="http://schemas.microsoft.com/office/drawing/2014/main" id="{00000000-0008-0000-0300-0000D2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11" name="2 CuadroTexto">
          <a:extLst>
            <a:ext uri="{FF2B5EF4-FFF2-40B4-BE49-F238E27FC236}">
              <a16:creationId xmlns:a16="http://schemas.microsoft.com/office/drawing/2014/main" id="{00000000-0008-0000-0300-0000D3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12" name="3 CuadroTexto">
          <a:extLst>
            <a:ext uri="{FF2B5EF4-FFF2-40B4-BE49-F238E27FC236}">
              <a16:creationId xmlns:a16="http://schemas.microsoft.com/office/drawing/2014/main" id="{00000000-0008-0000-0300-0000D4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13" name="4 CuadroTexto">
          <a:extLst>
            <a:ext uri="{FF2B5EF4-FFF2-40B4-BE49-F238E27FC236}">
              <a16:creationId xmlns:a16="http://schemas.microsoft.com/office/drawing/2014/main" id="{00000000-0008-0000-0300-0000D5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14" name="5 CuadroTexto">
          <a:extLst>
            <a:ext uri="{FF2B5EF4-FFF2-40B4-BE49-F238E27FC236}">
              <a16:creationId xmlns:a16="http://schemas.microsoft.com/office/drawing/2014/main" id="{00000000-0008-0000-0300-0000D6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15" name="6 CuadroTexto">
          <a:extLst>
            <a:ext uri="{FF2B5EF4-FFF2-40B4-BE49-F238E27FC236}">
              <a16:creationId xmlns:a16="http://schemas.microsoft.com/office/drawing/2014/main" id="{00000000-0008-0000-0300-0000D7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16" name="3 CuadroTexto">
          <a:extLst>
            <a:ext uri="{FF2B5EF4-FFF2-40B4-BE49-F238E27FC236}">
              <a16:creationId xmlns:a16="http://schemas.microsoft.com/office/drawing/2014/main" id="{00000000-0008-0000-0300-0000D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17" name="4 CuadroTexto">
          <a:extLst>
            <a:ext uri="{FF2B5EF4-FFF2-40B4-BE49-F238E27FC236}">
              <a16:creationId xmlns:a16="http://schemas.microsoft.com/office/drawing/2014/main" id="{00000000-0008-0000-0300-0000D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18" name="5 CuadroTexto">
          <a:extLst>
            <a:ext uri="{FF2B5EF4-FFF2-40B4-BE49-F238E27FC236}">
              <a16:creationId xmlns:a16="http://schemas.microsoft.com/office/drawing/2014/main" id="{00000000-0008-0000-0300-0000D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19" name="6 CuadroTexto">
          <a:extLst>
            <a:ext uri="{FF2B5EF4-FFF2-40B4-BE49-F238E27FC236}">
              <a16:creationId xmlns:a16="http://schemas.microsoft.com/office/drawing/2014/main" id="{00000000-0008-0000-0300-0000D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20" name="1 CuadroTexto">
          <a:extLst>
            <a:ext uri="{FF2B5EF4-FFF2-40B4-BE49-F238E27FC236}">
              <a16:creationId xmlns:a16="http://schemas.microsoft.com/office/drawing/2014/main" id="{00000000-0008-0000-0300-0000D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21" name="2 CuadroTexto">
          <a:extLst>
            <a:ext uri="{FF2B5EF4-FFF2-40B4-BE49-F238E27FC236}">
              <a16:creationId xmlns:a16="http://schemas.microsoft.com/office/drawing/2014/main" id="{00000000-0008-0000-0300-0000D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22" name="3 CuadroTexto">
          <a:extLst>
            <a:ext uri="{FF2B5EF4-FFF2-40B4-BE49-F238E27FC236}">
              <a16:creationId xmlns:a16="http://schemas.microsoft.com/office/drawing/2014/main" id="{00000000-0008-0000-0300-0000D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23" name="4 CuadroTexto">
          <a:extLst>
            <a:ext uri="{FF2B5EF4-FFF2-40B4-BE49-F238E27FC236}">
              <a16:creationId xmlns:a16="http://schemas.microsoft.com/office/drawing/2014/main" id="{00000000-0008-0000-0300-0000D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24" name="5 CuadroTexto">
          <a:extLst>
            <a:ext uri="{FF2B5EF4-FFF2-40B4-BE49-F238E27FC236}">
              <a16:creationId xmlns:a16="http://schemas.microsoft.com/office/drawing/2014/main" id="{00000000-0008-0000-0300-0000E0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25" name="6 CuadroTexto">
          <a:extLst>
            <a:ext uri="{FF2B5EF4-FFF2-40B4-BE49-F238E27FC236}">
              <a16:creationId xmlns:a16="http://schemas.microsoft.com/office/drawing/2014/main" id="{00000000-0008-0000-0300-0000E1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26" name="2 CuadroTexto">
          <a:extLst>
            <a:ext uri="{FF2B5EF4-FFF2-40B4-BE49-F238E27FC236}">
              <a16:creationId xmlns:a16="http://schemas.microsoft.com/office/drawing/2014/main" id="{00000000-0008-0000-0300-0000E2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27" name="3 CuadroTexto">
          <a:extLst>
            <a:ext uri="{FF2B5EF4-FFF2-40B4-BE49-F238E27FC236}">
              <a16:creationId xmlns:a16="http://schemas.microsoft.com/office/drawing/2014/main" id="{00000000-0008-0000-0300-0000E3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28" name="4 CuadroTexto">
          <a:extLst>
            <a:ext uri="{FF2B5EF4-FFF2-40B4-BE49-F238E27FC236}">
              <a16:creationId xmlns:a16="http://schemas.microsoft.com/office/drawing/2014/main" id="{00000000-0008-0000-0300-0000E4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29" name="5 CuadroTexto">
          <a:extLst>
            <a:ext uri="{FF2B5EF4-FFF2-40B4-BE49-F238E27FC236}">
              <a16:creationId xmlns:a16="http://schemas.microsoft.com/office/drawing/2014/main" id="{00000000-0008-0000-0300-0000E5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30" name="6 CuadroTexto">
          <a:extLst>
            <a:ext uri="{FF2B5EF4-FFF2-40B4-BE49-F238E27FC236}">
              <a16:creationId xmlns:a16="http://schemas.microsoft.com/office/drawing/2014/main" id="{00000000-0008-0000-0300-0000E6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31" name="1 CuadroTexto">
          <a:extLst>
            <a:ext uri="{FF2B5EF4-FFF2-40B4-BE49-F238E27FC236}">
              <a16:creationId xmlns:a16="http://schemas.microsoft.com/office/drawing/2014/main" id="{00000000-0008-0000-0300-0000E7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32" name="2 CuadroTexto">
          <a:extLst>
            <a:ext uri="{FF2B5EF4-FFF2-40B4-BE49-F238E27FC236}">
              <a16:creationId xmlns:a16="http://schemas.microsoft.com/office/drawing/2014/main" id="{00000000-0008-0000-0300-0000E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33" name="3 CuadroTexto">
          <a:extLst>
            <a:ext uri="{FF2B5EF4-FFF2-40B4-BE49-F238E27FC236}">
              <a16:creationId xmlns:a16="http://schemas.microsoft.com/office/drawing/2014/main" id="{00000000-0008-0000-0300-0000E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34" name="4 CuadroTexto">
          <a:extLst>
            <a:ext uri="{FF2B5EF4-FFF2-40B4-BE49-F238E27FC236}">
              <a16:creationId xmlns:a16="http://schemas.microsoft.com/office/drawing/2014/main" id="{00000000-0008-0000-0300-0000E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35" name="5 CuadroTexto">
          <a:extLst>
            <a:ext uri="{FF2B5EF4-FFF2-40B4-BE49-F238E27FC236}">
              <a16:creationId xmlns:a16="http://schemas.microsoft.com/office/drawing/2014/main" id="{00000000-0008-0000-0300-0000E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36" name="6 CuadroTexto">
          <a:extLst>
            <a:ext uri="{FF2B5EF4-FFF2-40B4-BE49-F238E27FC236}">
              <a16:creationId xmlns:a16="http://schemas.microsoft.com/office/drawing/2014/main" id="{00000000-0008-0000-0300-0000E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37" name="2 CuadroTexto">
          <a:extLst>
            <a:ext uri="{FF2B5EF4-FFF2-40B4-BE49-F238E27FC236}">
              <a16:creationId xmlns:a16="http://schemas.microsoft.com/office/drawing/2014/main" id="{00000000-0008-0000-0300-0000E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38" name="3 CuadroTexto">
          <a:extLst>
            <a:ext uri="{FF2B5EF4-FFF2-40B4-BE49-F238E27FC236}">
              <a16:creationId xmlns:a16="http://schemas.microsoft.com/office/drawing/2014/main" id="{00000000-0008-0000-0300-0000E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39" name="4 CuadroTexto">
          <a:extLst>
            <a:ext uri="{FF2B5EF4-FFF2-40B4-BE49-F238E27FC236}">
              <a16:creationId xmlns:a16="http://schemas.microsoft.com/office/drawing/2014/main" id="{00000000-0008-0000-0300-0000E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40" name="5 CuadroTexto">
          <a:extLst>
            <a:ext uri="{FF2B5EF4-FFF2-40B4-BE49-F238E27FC236}">
              <a16:creationId xmlns:a16="http://schemas.microsoft.com/office/drawing/2014/main" id="{00000000-0008-0000-0300-0000F0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41" name="6 CuadroTexto">
          <a:extLst>
            <a:ext uri="{FF2B5EF4-FFF2-40B4-BE49-F238E27FC236}">
              <a16:creationId xmlns:a16="http://schemas.microsoft.com/office/drawing/2014/main" id="{00000000-0008-0000-0300-0000F1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42" name="1 CuadroTexto">
          <a:extLst>
            <a:ext uri="{FF2B5EF4-FFF2-40B4-BE49-F238E27FC236}">
              <a16:creationId xmlns:a16="http://schemas.microsoft.com/office/drawing/2014/main" id="{00000000-0008-0000-0300-0000F2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43" name="2 CuadroTexto">
          <a:extLst>
            <a:ext uri="{FF2B5EF4-FFF2-40B4-BE49-F238E27FC236}">
              <a16:creationId xmlns:a16="http://schemas.microsoft.com/office/drawing/2014/main" id="{00000000-0008-0000-0300-0000F3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44" name="3 CuadroTexto">
          <a:extLst>
            <a:ext uri="{FF2B5EF4-FFF2-40B4-BE49-F238E27FC236}">
              <a16:creationId xmlns:a16="http://schemas.microsoft.com/office/drawing/2014/main" id="{00000000-0008-0000-0300-0000F4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45" name="4 CuadroTexto">
          <a:extLst>
            <a:ext uri="{FF2B5EF4-FFF2-40B4-BE49-F238E27FC236}">
              <a16:creationId xmlns:a16="http://schemas.microsoft.com/office/drawing/2014/main" id="{00000000-0008-0000-0300-0000F5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46" name="5 CuadroTexto">
          <a:extLst>
            <a:ext uri="{FF2B5EF4-FFF2-40B4-BE49-F238E27FC236}">
              <a16:creationId xmlns:a16="http://schemas.microsoft.com/office/drawing/2014/main" id="{00000000-0008-0000-0300-0000F6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47" name="6 CuadroTexto">
          <a:extLst>
            <a:ext uri="{FF2B5EF4-FFF2-40B4-BE49-F238E27FC236}">
              <a16:creationId xmlns:a16="http://schemas.microsoft.com/office/drawing/2014/main" id="{00000000-0008-0000-0300-0000F7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48" name="3 CuadroTexto">
          <a:extLst>
            <a:ext uri="{FF2B5EF4-FFF2-40B4-BE49-F238E27FC236}">
              <a16:creationId xmlns:a16="http://schemas.microsoft.com/office/drawing/2014/main" id="{00000000-0008-0000-0300-0000F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49" name="4 CuadroTexto">
          <a:extLst>
            <a:ext uri="{FF2B5EF4-FFF2-40B4-BE49-F238E27FC236}">
              <a16:creationId xmlns:a16="http://schemas.microsoft.com/office/drawing/2014/main" id="{00000000-0008-0000-0300-0000F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50" name="5 CuadroTexto">
          <a:extLst>
            <a:ext uri="{FF2B5EF4-FFF2-40B4-BE49-F238E27FC236}">
              <a16:creationId xmlns:a16="http://schemas.microsoft.com/office/drawing/2014/main" id="{00000000-0008-0000-0300-0000F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51" name="6 CuadroTexto">
          <a:extLst>
            <a:ext uri="{FF2B5EF4-FFF2-40B4-BE49-F238E27FC236}">
              <a16:creationId xmlns:a16="http://schemas.microsoft.com/office/drawing/2014/main" id="{00000000-0008-0000-0300-0000F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52" name="1 CuadroTexto">
          <a:extLst>
            <a:ext uri="{FF2B5EF4-FFF2-40B4-BE49-F238E27FC236}">
              <a16:creationId xmlns:a16="http://schemas.microsoft.com/office/drawing/2014/main" id="{00000000-0008-0000-0300-0000F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53" name="2 CuadroTexto">
          <a:extLst>
            <a:ext uri="{FF2B5EF4-FFF2-40B4-BE49-F238E27FC236}">
              <a16:creationId xmlns:a16="http://schemas.microsoft.com/office/drawing/2014/main" id="{00000000-0008-0000-0300-0000F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54" name="3 CuadroTexto">
          <a:extLst>
            <a:ext uri="{FF2B5EF4-FFF2-40B4-BE49-F238E27FC236}">
              <a16:creationId xmlns:a16="http://schemas.microsoft.com/office/drawing/2014/main" id="{00000000-0008-0000-0300-0000F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55" name="4 CuadroTexto">
          <a:extLst>
            <a:ext uri="{FF2B5EF4-FFF2-40B4-BE49-F238E27FC236}">
              <a16:creationId xmlns:a16="http://schemas.microsoft.com/office/drawing/2014/main" id="{00000000-0008-0000-0300-0000F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56" name="5 CuadroTexto">
          <a:extLst>
            <a:ext uri="{FF2B5EF4-FFF2-40B4-BE49-F238E27FC236}">
              <a16:creationId xmlns:a16="http://schemas.microsoft.com/office/drawing/2014/main" id="{00000000-0008-0000-0300-000000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57" name="6 CuadroTexto">
          <a:extLst>
            <a:ext uri="{FF2B5EF4-FFF2-40B4-BE49-F238E27FC236}">
              <a16:creationId xmlns:a16="http://schemas.microsoft.com/office/drawing/2014/main" id="{00000000-0008-0000-0300-000001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58" name="2 CuadroTexto">
          <a:extLst>
            <a:ext uri="{FF2B5EF4-FFF2-40B4-BE49-F238E27FC236}">
              <a16:creationId xmlns:a16="http://schemas.microsoft.com/office/drawing/2014/main" id="{00000000-0008-0000-0300-000002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59" name="3 CuadroTexto">
          <a:extLst>
            <a:ext uri="{FF2B5EF4-FFF2-40B4-BE49-F238E27FC236}">
              <a16:creationId xmlns:a16="http://schemas.microsoft.com/office/drawing/2014/main" id="{00000000-0008-0000-0300-000003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60" name="4 CuadroTexto">
          <a:extLst>
            <a:ext uri="{FF2B5EF4-FFF2-40B4-BE49-F238E27FC236}">
              <a16:creationId xmlns:a16="http://schemas.microsoft.com/office/drawing/2014/main" id="{00000000-0008-0000-0300-000004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61" name="5 CuadroTexto">
          <a:extLst>
            <a:ext uri="{FF2B5EF4-FFF2-40B4-BE49-F238E27FC236}">
              <a16:creationId xmlns:a16="http://schemas.microsoft.com/office/drawing/2014/main" id="{00000000-0008-0000-0300-000005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62" name="6 CuadroTexto">
          <a:extLst>
            <a:ext uri="{FF2B5EF4-FFF2-40B4-BE49-F238E27FC236}">
              <a16:creationId xmlns:a16="http://schemas.microsoft.com/office/drawing/2014/main" id="{00000000-0008-0000-0300-000006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63" name="1 CuadroTexto">
          <a:extLst>
            <a:ext uri="{FF2B5EF4-FFF2-40B4-BE49-F238E27FC236}">
              <a16:creationId xmlns:a16="http://schemas.microsoft.com/office/drawing/2014/main" id="{00000000-0008-0000-0300-000007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64" name="2 CuadroTexto">
          <a:extLst>
            <a:ext uri="{FF2B5EF4-FFF2-40B4-BE49-F238E27FC236}">
              <a16:creationId xmlns:a16="http://schemas.microsoft.com/office/drawing/2014/main" id="{00000000-0008-0000-0300-000008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65" name="3 CuadroTexto">
          <a:extLst>
            <a:ext uri="{FF2B5EF4-FFF2-40B4-BE49-F238E27FC236}">
              <a16:creationId xmlns:a16="http://schemas.microsoft.com/office/drawing/2014/main" id="{00000000-0008-0000-0300-000009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66" name="4 CuadroTexto">
          <a:extLst>
            <a:ext uri="{FF2B5EF4-FFF2-40B4-BE49-F238E27FC236}">
              <a16:creationId xmlns:a16="http://schemas.microsoft.com/office/drawing/2014/main" id="{00000000-0008-0000-0300-00000A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67" name="5 CuadroTexto">
          <a:extLst>
            <a:ext uri="{FF2B5EF4-FFF2-40B4-BE49-F238E27FC236}">
              <a16:creationId xmlns:a16="http://schemas.microsoft.com/office/drawing/2014/main" id="{00000000-0008-0000-0300-00000B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68" name="6 CuadroTexto">
          <a:extLst>
            <a:ext uri="{FF2B5EF4-FFF2-40B4-BE49-F238E27FC236}">
              <a16:creationId xmlns:a16="http://schemas.microsoft.com/office/drawing/2014/main" id="{00000000-0008-0000-0300-00000C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69" name="2 CuadroTexto">
          <a:extLst>
            <a:ext uri="{FF2B5EF4-FFF2-40B4-BE49-F238E27FC236}">
              <a16:creationId xmlns:a16="http://schemas.microsoft.com/office/drawing/2014/main" id="{00000000-0008-0000-0300-00000D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70" name="3 CuadroTexto">
          <a:extLst>
            <a:ext uri="{FF2B5EF4-FFF2-40B4-BE49-F238E27FC236}">
              <a16:creationId xmlns:a16="http://schemas.microsoft.com/office/drawing/2014/main" id="{00000000-0008-0000-0300-00000E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71" name="4 CuadroTexto">
          <a:extLst>
            <a:ext uri="{FF2B5EF4-FFF2-40B4-BE49-F238E27FC236}">
              <a16:creationId xmlns:a16="http://schemas.microsoft.com/office/drawing/2014/main" id="{00000000-0008-0000-0300-00000F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72" name="5 CuadroTexto">
          <a:extLst>
            <a:ext uri="{FF2B5EF4-FFF2-40B4-BE49-F238E27FC236}">
              <a16:creationId xmlns:a16="http://schemas.microsoft.com/office/drawing/2014/main" id="{00000000-0008-0000-0300-000010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73" name="6 CuadroTexto">
          <a:extLst>
            <a:ext uri="{FF2B5EF4-FFF2-40B4-BE49-F238E27FC236}">
              <a16:creationId xmlns:a16="http://schemas.microsoft.com/office/drawing/2014/main" id="{00000000-0008-0000-0300-000011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74" name="1 CuadroTexto">
          <a:extLst>
            <a:ext uri="{FF2B5EF4-FFF2-40B4-BE49-F238E27FC236}">
              <a16:creationId xmlns:a16="http://schemas.microsoft.com/office/drawing/2014/main" id="{00000000-0008-0000-0300-000012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75" name="2 CuadroTexto">
          <a:extLst>
            <a:ext uri="{FF2B5EF4-FFF2-40B4-BE49-F238E27FC236}">
              <a16:creationId xmlns:a16="http://schemas.microsoft.com/office/drawing/2014/main" id="{00000000-0008-0000-0300-000013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76" name="3 CuadroTexto">
          <a:extLst>
            <a:ext uri="{FF2B5EF4-FFF2-40B4-BE49-F238E27FC236}">
              <a16:creationId xmlns:a16="http://schemas.microsoft.com/office/drawing/2014/main" id="{00000000-0008-0000-0300-000014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77" name="4 CuadroTexto">
          <a:extLst>
            <a:ext uri="{FF2B5EF4-FFF2-40B4-BE49-F238E27FC236}">
              <a16:creationId xmlns:a16="http://schemas.microsoft.com/office/drawing/2014/main" id="{00000000-0008-0000-0300-000015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78" name="5 CuadroTexto">
          <a:extLst>
            <a:ext uri="{FF2B5EF4-FFF2-40B4-BE49-F238E27FC236}">
              <a16:creationId xmlns:a16="http://schemas.microsoft.com/office/drawing/2014/main" id="{00000000-0008-0000-0300-000016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79" name="6 CuadroTexto">
          <a:extLst>
            <a:ext uri="{FF2B5EF4-FFF2-40B4-BE49-F238E27FC236}">
              <a16:creationId xmlns:a16="http://schemas.microsoft.com/office/drawing/2014/main" id="{00000000-0008-0000-0300-000017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80" name="3 CuadroTexto">
          <a:extLst>
            <a:ext uri="{FF2B5EF4-FFF2-40B4-BE49-F238E27FC236}">
              <a16:creationId xmlns:a16="http://schemas.microsoft.com/office/drawing/2014/main" id="{00000000-0008-0000-0300-000018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81" name="4 CuadroTexto">
          <a:extLst>
            <a:ext uri="{FF2B5EF4-FFF2-40B4-BE49-F238E27FC236}">
              <a16:creationId xmlns:a16="http://schemas.microsoft.com/office/drawing/2014/main" id="{00000000-0008-0000-0300-000019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82" name="5 CuadroTexto">
          <a:extLst>
            <a:ext uri="{FF2B5EF4-FFF2-40B4-BE49-F238E27FC236}">
              <a16:creationId xmlns:a16="http://schemas.microsoft.com/office/drawing/2014/main" id="{00000000-0008-0000-0300-00001A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83" name="6 CuadroTexto">
          <a:extLst>
            <a:ext uri="{FF2B5EF4-FFF2-40B4-BE49-F238E27FC236}">
              <a16:creationId xmlns:a16="http://schemas.microsoft.com/office/drawing/2014/main" id="{00000000-0008-0000-0300-00001B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84" name="1 CuadroTexto">
          <a:extLst>
            <a:ext uri="{FF2B5EF4-FFF2-40B4-BE49-F238E27FC236}">
              <a16:creationId xmlns:a16="http://schemas.microsoft.com/office/drawing/2014/main" id="{00000000-0008-0000-0300-00001C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85" name="2 CuadroTexto">
          <a:extLst>
            <a:ext uri="{FF2B5EF4-FFF2-40B4-BE49-F238E27FC236}">
              <a16:creationId xmlns:a16="http://schemas.microsoft.com/office/drawing/2014/main" id="{00000000-0008-0000-0300-00001D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86" name="3 CuadroTexto">
          <a:extLst>
            <a:ext uri="{FF2B5EF4-FFF2-40B4-BE49-F238E27FC236}">
              <a16:creationId xmlns:a16="http://schemas.microsoft.com/office/drawing/2014/main" id="{00000000-0008-0000-0300-00001E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87" name="4 CuadroTexto">
          <a:extLst>
            <a:ext uri="{FF2B5EF4-FFF2-40B4-BE49-F238E27FC236}">
              <a16:creationId xmlns:a16="http://schemas.microsoft.com/office/drawing/2014/main" id="{00000000-0008-0000-0300-00001F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88" name="5 CuadroTexto">
          <a:extLst>
            <a:ext uri="{FF2B5EF4-FFF2-40B4-BE49-F238E27FC236}">
              <a16:creationId xmlns:a16="http://schemas.microsoft.com/office/drawing/2014/main" id="{00000000-0008-0000-0300-000020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89" name="6 CuadroTexto">
          <a:extLst>
            <a:ext uri="{FF2B5EF4-FFF2-40B4-BE49-F238E27FC236}">
              <a16:creationId xmlns:a16="http://schemas.microsoft.com/office/drawing/2014/main" id="{00000000-0008-0000-0300-000021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90" name="2 CuadroTexto">
          <a:extLst>
            <a:ext uri="{FF2B5EF4-FFF2-40B4-BE49-F238E27FC236}">
              <a16:creationId xmlns:a16="http://schemas.microsoft.com/office/drawing/2014/main" id="{00000000-0008-0000-0300-000022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91" name="3 CuadroTexto">
          <a:extLst>
            <a:ext uri="{FF2B5EF4-FFF2-40B4-BE49-F238E27FC236}">
              <a16:creationId xmlns:a16="http://schemas.microsoft.com/office/drawing/2014/main" id="{00000000-0008-0000-0300-000023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92" name="4 CuadroTexto">
          <a:extLst>
            <a:ext uri="{FF2B5EF4-FFF2-40B4-BE49-F238E27FC236}">
              <a16:creationId xmlns:a16="http://schemas.microsoft.com/office/drawing/2014/main" id="{00000000-0008-0000-0300-000024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93" name="5 CuadroTexto">
          <a:extLst>
            <a:ext uri="{FF2B5EF4-FFF2-40B4-BE49-F238E27FC236}">
              <a16:creationId xmlns:a16="http://schemas.microsoft.com/office/drawing/2014/main" id="{00000000-0008-0000-0300-000025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94" name="6 CuadroTexto">
          <a:extLst>
            <a:ext uri="{FF2B5EF4-FFF2-40B4-BE49-F238E27FC236}">
              <a16:creationId xmlns:a16="http://schemas.microsoft.com/office/drawing/2014/main" id="{00000000-0008-0000-0300-000026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95" name="1 CuadroTexto">
          <a:extLst>
            <a:ext uri="{FF2B5EF4-FFF2-40B4-BE49-F238E27FC236}">
              <a16:creationId xmlns:a16="http://schemas.microsoft.com/office/drawing/2014/main" id="{00000000-0008-0000-0300-000027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96" name="2 CuadroTexto">
          <a:extLst>
            <a:ext uri="{FF2B5EF4-FFF2-40B4-BE49-F238E27FC236}">
              <a16:creationId xmlns:a16="http://schemas.microsoft.com/office/drawing/2014/main" id="{00000000-0008-0000-0300-000028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97" name="3 CuadroTexto">
          <a:extLst>
            <a:ext uri="{FF2B5EF4-FFF2-40B4-BE49-F238E27FC236}">
              <a16:creationId xmlns:a16="http://schemas.microsoft.com/office/drawing/2014/main" id="{00000000-0008-0000-0300-000029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98" name="4 CuadroTexto">
          <a:extLst>
            <a:ext uri="{FF2B5EF4-FFF2-40B4-BE49-F238E27FC236}">
              <a16:creationId xmlns:a16="http://schemas.microsoft.com/office/drawing/2014/main" id="{00000000-0008-0000-0300-00002A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99" name="5 CuadroTexto">
          <a:extLst>
            <a:ext uri="{FF2B5EF4-FFF2-40B4-BE49-F238E27FC236}">
              <a16:creationId xmlns:a16="http://schemas.microsoft.com/office/drawing/2014/main" id="{00000000-0008-0000-0300-00002B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00" name="6 CuadroTexto">
          <a:extLst>
            <a:ext uri="{FF2B5EF4-FFF2-40B4-BE49-F238E27FC236}">
              <a16:creationId xmlns:a16="http://schemas.microsoft.com/office/drawing/2014/main" id="{00000000-0008-0000-0300-00002C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01" name="2 CuadroTexto">
          <a:extLst>
            <a:ext uri="{FF2B5EF4-FFF2-40B4-BE49-F238E27FC236}">
              <a16:creationId xmlns:a16="http://schemas.microsoft.com/office/drawing/2014/main" id="{00000000-0008-0000-0300-00002D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02" name="3 CuadroTexto">
          <a:extLst>
            <a:ext uri="{FF2B5EF4-FFF2-40B4-BE49-F238E27FC236}">
              <a16:creationId xmlns:a16="http://schemas.microsoft.com/office/drawing/2014/main" id="{00000000-0008-0000-0300-00002E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03" name="4 CuadroTexto">
          <a:extLst>
            <a:ext uri="{FF2B5EF4-FFF2-40B4-BE49-F238E27FC236}">
              <a16:creationId xmlns:a16="http://schemas.microsoft.com/office/drawing/2014/main" id="{00000000-0008-0000-0300-00002F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04" name="5 CuadroTexto">
          <a:extLst>
            <a:ext uri="{FF2B5EF4-FFF2-40B4-BE49-F238E27FC236}">
              <a16:creationId xmlns:a16="http://schemas.microsoft.com/office/drawing/2014/main" id="{00000000-0008-0000-0300-000030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05" name="6 CuadroTexto">
          <a:extLst>
            <a:ext uri="{FF2B5EF4-FFF2-40B4-BE49-F238E27FC236}">
              <a16:creationId xmlns:a16="http://schemas.microsoft.com/office/drawing/2014/main" id="{00000000-0008-0000-0300-000031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06" name="1 CuadroTexto">
          <a:extLst>
            <a:ext uri="{FF2B5EF4-FFF2-40B4-BE49-F238E27FC236}">
              <a16:creationId xmlns:a16="http://schemas.microsoft.com/office/drawing/2014/main" id="{00000000-0008-0000-0300-000032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07" name="2 CuadroTexto">
          <a:extLst>
            <a:ext uri="{FF2B5EF4-FFF2-40B4-BE49-F238E27FC236}">
              <a16:creationId xmlns:a16="http://schemas.microsoft.com/office/drawing/2014/main" id="{00000000-0008-0000-0300-000033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08" name="3 CuadroTexto">
          <a:extLst>
            <a:ext uri="{FF2B5EF4-FFF2-40B4-BE49-F238E27FC236}">
              <a16:creationId xmlns:a16="http://schemas.microsoft.com/office/drawing/2014/main" id="{00000000-0008-0000-0300-000034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09" name="4 CuadroTexto">
          <a:extLst>
            <a:ext uri="{FF2B5EF4-FFF2-40B4-BE49-F238E27FC236}">
              <a16:creationId xmlns:a16="http://schemas.microsoft.com/office/drawing/2014/main" id="{00000000-0008-0000-0300-000035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10" name="5 CuadroTexto">
          <a:extLst>
            <a:ext uri="{FF2B5EF4-FFF2-40B4-BE49-F238E27FC236}">
              <a16:creationId xmlns:a16="http://schemas.microsoft.com/office/drawing/2014/main" id="{00000000-0008-0000-0300-000036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11" name="3 CuadroTexto">
          <a:extLst>
            <a:ext uri="{FF2B5EF4-FFF2-40B4-BE49-F238E27FC236}">
              <a16:creationId xmlns:a16="http://schemas.microsoft.com/office/drawing/2014/main" id="{00000000-0008-0000-0300-000037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12" name="4 CuadroTexto">
          <a:extLst>
            <a:ext uri="{FF2B5EF4-FFF2-40B4-BE49-F238E27FC236}">
              <a16:creationId xmlns:a16="http://schemas.microsoft.com/office/drawing/2014/main" id="{00000000-0008-0000-0300-000038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13" name="5 CuadroTexto">
          <a:extLst>
            <a:ext uri="{FF2B5EF4-FFF2-40B4-BE49-F238E27FC236}">
              <a16:creationId xmlns:a16="http://schemas.microsoft.com/office/drawing/2014/main" id="{00000000-0008-0000-0300-000039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14" name="6 CuadroTexto">
          <a:extLst>
            <a:ext uri="{FF2B5EF4-FFF2-40B4-BE49-F238E27FC236}">
              <a16:creationId xmlns:a16="http://schemas.microsoft.com/office/drawing/2014/main" id="{00000000-0008-0000-0300-00003A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15" name="1 CuadroTexto">
          <a:extLst>
            <a:ext uri="{FF2B5EF4-FFF2-40B4-BE49-F238E27FC236}">
              <a16:creationId xmlns:a16="http://schemas.microsoft.com/office/drawing/2014/main" id="{00000000-0008-0000-0300-00003B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16" name="2 CuadroTexto">
          <a:extLst>
            <a:ext uri="{FF2B5EF4-FFF2-40B4-BE49-F238E27FC236}">
              <a16:creationId xmlns:a16="http://schemas.microsoft.com/office/drawing/2014/main" id="{00000000-0008-0000-0300-00003C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17" name="3 CuadroTexto">
          <a:extLst>
            <a:ext uri="{FF2B5EF4-FFF2-40B4-BE49-F238E27FC236}">
              <a16:creationId xmlns:a16="http://schemas.microsoft.com/office/drawing/2014/main" id="{00000000-0008-0000-0300-00003D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18" name="4 CuadroTexto">
          <a:extLst>
            <a:ext uri="{FF2B5EF4-FFF2-40B4-BE49-F238E27FC236}">
              <a16:creationId xmlns:a16="http://schemas.microsoft.com/office/drawing/2014/main" id="{00000000-0008-0000-0300-00003E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19" name="5 CuadroTexto">
          <a:extLst>
            <a:ext uri="{FF2B5EF4-FFF2-40B4-BE49-F238E27FC236}">
              <a16:creationId xmlns:a16="http://schemas.microsoft.com/office/drawing/2014/main" id="{00000000-0008-0000-0300-00003F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20" name="6 CuadroTexto">
          <a:extLst>
            <a:ext uri="{FF2B5EF4-FFF2-40B4-BE49-F238E27FC236}">
              <a16:creationId xmlns:a16="http://schemas.microsoft.com/office/drawing/2014/main" id="{00000000-0008-0000-0300-000040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21" name="2 CuadroTexto">
          <a:extLst>
            <a:ext uri="{FF2B5EF4-FFF2-40B4-BE49-F238E27FC236}">
              <a16:creationId xmlns:a16="http://schemas.microsoft.com/office/drawing/2014/main" id="{00000000-0008-0000-0300-000041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22" name="3 CuadroTexto">
          <a:extLst>
            <a:ext uri="{FF2B5EF4-FFF2-40B4-BE49-F238E27FC236}">
              <a16:creationId xmlns:a16="http://schemas.microsoft.com/office/drawing/2014/main" id="{00000000-0008-0000-0300-000042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23" name="4 CuadroTexto">
          <a:extLst>
            <a:ext uri="{FF2B5EF4-FFF2-40B4-BE49-F238E27FC236}">
              <a16:creationId xmlns:a16="http://schemas.microsoft.com/office/drawing/2014/main" id="{00000000-0008-0000-0300-000043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24" name="5 CuadroTexto">
          <a:extLst>
            <a:ext uri="{FF2B5EF4-FFF2-40B4-BE49-F238E27FC236}">
              <a16:creationId xmlns:a16="http://schemas.microsoft.com/office/drawing/2014/main" id="{00000000-0008-0000-0300-000044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25" name="6 CuadroTexto">
          <a:extLst>
            <a:ext uri="{FF2B5EF4-FFF2-40B4-BE49-F238E27FC236}">
              <a16:creationId xmlns:a16="http://schemas.microsoft.com/office/drawing/2014/main" id="{00000000-0008-0000-0300-000045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26" name="1 CuadroTexto">
          <a:extLst>
            <a:ext uri="{FF2B5EF4-FFF2-40B4-BE49-F238E27FC236}">
              <a16:creationId xmlns:a16="http://schemas.microsoft.com/office/drawing/2014/main" id="{00000000-0008-0000-0300-000046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27" name="2 CuadroTexto">
          <a:extLst>
            <a:ext uri="{FF2B5EF4-FFF2-40B4-BE49-F238E27FC236}">
              <a16:creationId xmlns:a16="http://schemas.microsoft.com/office/drawing/2014/main" id="{00000000-0008-0000-0300-000047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28" name="3 CuadroTexto">
          <a:extLst>
            <a:ext uri="{FF2B5EF4-FFF2-40B4-BE49-F238E27FC236}">
              <a16:creationId xmlns:a16="http://schemas.microsoft.com/office/drawing/2014/main" id="{00000000-0008-0000-0300-000048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29" name="4 CuadroTexto">
          <a:extLst>
            <a:ext uri="{FF2B5EF4-FFF2-40B4-BE49-F238E27FC236}">
              <a16:creationId xmlns:a16="http://schemas.microsoft.com/office/drawing/2014/main" id="{00000000-0008-0000-0300-000049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30" name="5 CuadroTexto">
          <a:extLst>
            <a:ext uri="{FF2B5EF4-FFF2-40B4-BE49-F238E27FC236}">
              <a16:creationId xmlns:a16="http://schemas.microsoft.com/office/drawing/2014/main" id="{00000000-0008-0000-0300-00004A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31" name="6 CuadroTexto">
          <a:extLst>
            <a:ext uri="{FF2B5EF4-FFF2-40B4-BE49-F238E27FC236}">
              <a16:creationId xmlns:a16="http://schemas.microsoft.com/office/drawing/2014/main" id="{00000000-0008-0000-0300-00004B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32" name="2 CuadroTexto">
          <a:extLst>
            <a:ext uri="{FF2B5EF4-FFF2-40B4-BE49-F238E27FC236}">
              <a16:creationId xmlns:a16="http://schemas.microsoft.com/office/drawing/2014/main" id="{00000000-0008-0000-0300-00004C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33" name="3 CuadroTexto">
          <a:extLst>
            <a:ext uri="{FF2B5EF4-FFF2-40B4-BE49-F238E27FC236}">
              <a16:creationId xmlns:a16="http://schemas.microsoft.com/office/drawing/2014/main" id="{00000000-0008-0000-0300-00004D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34" name="4 CuadroTexto">
          <a:extLst>
            <a:ext uri="{FF2B5EF4-FFF2-40B4-BE49-F238E27FC236}">
              <a16:creationId xmlns:a16="http://schemas.microsoft.com/office/drawing/2014/main" id="{00000000-0008-0000-0300-00004E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35" name="5 CuadroTexto">
          <a:extLst>
            <a:ext uri="{FF2B5EF4-FFF2-40B4-BE49-F238E27FC236}">
              <a16:creationId xmlns:a16="http://schemas.microsoft.com/office/drawing/2014/main" id="{00000000-0008-0000-0300-00004F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36" name="6 CuadroTexto">
          <a:extLst>
            <a:ext uri="{FF2B5EF4-FFF2-40B4-BE49-F238E27FC236}">
              <a16:creationId xmlns:a16="http://schemas.microsoft.com/office/drawing/2014/main" id="{00000000-0008-0000-0300-000050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37" name="1 CuadroTexto">
          <a:extLst>
            <a:ext uri="{FF2B5EF4-FFF2-40B4-BE49-F238E27FC236}">
              <a16:creationId xmlns:a16="http://schemas.microsoft.com/office/drawing/2014/main" id="{00000000-0008-0000-0300-000051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38" name="2 CuadroTexto">
          <a:extLst>
            <a:ext uri="{FF2B5EF4-FFF2-40B4-BE49-F238E27FC236}">
              <a16:creationId xmlns:a16="http://schemas.microsoft.com/office/drawing/2014/main" id="{00000000-0008-0000-0300-000052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39" name="3 CuadroTexto">
          <a:extLst>
            <a:ext uri="{FF2B5EF4-FFF2-40B4-BE49-F238E27FC236}">
              <a16:creationId xmlns:a16="http://schemas.microsoft.com/office/drawing/2014/main" id="{00000000-0008-0000-0300-000053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40" name="4 CuadroTexto">
          <a:extLst>
            <a:ext uri="{FF2B5EF4-FFF2-40B4-BE49-F238E27FC236}">
              <a16:creationId xmlns:a16="http://schemas.microsoft.com/office/drawing/2014/main" id="{00000000-0008-0000-0300-000054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41" name="5 CuadroTexto">
          <a:extLst>
            <a:ext uri="{FF2B5EF4-FFF2-40B4-BE49-F238E27FC236}">
              <a16:creationId xmlns:a16="http://schemas.microsoft.com/office/drawing/2014/main" id="{00000000-0008-0000-0300-000055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42" name="6 CuadroTexto">
          <a:extLst>
            <a:ext uri="{FF2B5EF4-FFF2-40B4-BE49-F238E27FC236}">
              <a16:creationId xmlns:a16="http://schemas.microsoft.com/office/drawing/2014/main" id="{00000000-0008-0000-0300-000056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43" name="3 CuadroTexto">
          <a:extLst>
            <a:ext uri="{FF2B5EF4-FFF2-40B4-BE49-F238E27FC236}">
              <a16:creationId xmlns:a16="http://schemas.microsoft.com/office/drawing/2014/main" id="{00000000-0008-0000-0300-000057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44" name="4 CuadroTexto">
          <a:extLst>
            <a:ext uri="{FF2B5EF4-FFF2-40B4-BE49-F238E27FC236}">
              <a16:creationId xmlns:a16="http://schemas.microsoft.com/office/drawing/2014/main" id="{00000000-0008-0000-0300-000058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45" name="5 CuadroTexto">
          <a:extLst>
            <a:ext uri="{FF2B5EF4-FFF2-40B4-BE49-F238E27FC236}">
              <a16:creationId xmlns:a16="http://schemas.microsoft.com/office/drawing/2014/main" id="{00000000-0008-0000-0300-000059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46" name="6 CuadroTexto">
          <a:extLst>
            <a:ext uri="{FF2B5EF4-FFF2-40B4-BE49-F238E27FC236}">
              <a16:creationId xmlns:a16="http://schemas.microsoft.com/office/drawing/2014/main" id="{00000000-0008-0000-0300-00005A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47" name="1 CuadroTexto">
          <a:extLst>
            <a:ext uri="{FF2B5EF4-FFF2-40B4-BE49-F238E27FC236}">
              <a16:creationId xmlns:a16="http://schemas.microsoft.com/office/drawing/2014/main" id="{00000000-0008-0000-0300-00005B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48" name="2 CuadroTexto">
          <a:extLst>
            <a:ext uri="{FF2B5EF4-FFF2-40B4-BE49-F238E27FC236}">
              <a16:creationId xmlns:a16="http://schemas.microsoft.com/office/drawing/2014/main" id="{00000000-0008-0000-0300-00005C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49" name="3 CuadroTexto">
          <a:extLst>
            <a:ext uri="{FF2B5EF4-FFF2-40B4-BE49-F238E27FC236}">
              <a16:creationId xmlns:a16="http://schemas.microsoft.com/office/drawing/2014/main" id="{00000000-0008-0000-0300-00005D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50" name="4 CuadroTexto">
          <a:extLst>
            <a:ext uri="{FF2B5EF4-FFF2-40B4-BE49-F238E27FC236}">
              <a16:creationId xmlns:a16="http://schemas.microsoft.com/office/drawing/2014/main" id="{00000000-0008-0000-0300-00005E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51" name="5 CuadroTexto">
          <a:extLst>
            <a:ext uri="{FF2B5EF4-FFF2-40B4-BE49-F238E27FC236}">
              <a16:creationId xmlns:a16="http://schemas.microsoft.com/office/drawing/2014/main" id="{00000000-0008-0000-0300-00005F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52" name="6 CuadroTexto">
          <a:extLst>
            <a:ext uri="{FF2B5EF4-FFF2-40B4-BE49-F238E27FC236}">
              <a16:creationId xmlns:a16="http://schemas.microsoft.com/office/drawing/2014/main" id="{00000000-0008-0000-0300-000060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53" name="2 CuadroTexto">
          <a:extLst>
            <a:ext uri="{FF2B5EF4-FFF2-40B4-BE49-F238E27FC236}">
              <a16:creationId xmlns:a16="http://schemas.microsoft.com/office/drawing/2014/main" id="{00000000-0008-0000-0300-000061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54" name="3 CuadroTexto">
          <a:extLst>
            <a:ext uri="{FF2B5EF4-FFF2-40B4-BE49-F238E27FC236}">
              <a16:creationId xmlns:a16="http://schemas.microsoft.com/office/drawing/2014/main" id="{00000000-0008-0000-0300-000062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55" name="4 CuadroTexto">
          <a:extLst>
            <a:ext uri="{FF2B5EF4-FFF2-40B4-BE49-F238E27FC236}">
              <a16:creationId xmlns:a16="http://schemas.microsoft.com/office/drawing/2014/main" id="{00000000-0008-0000-0300-000063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56" name="5 CuadroTexto">
          <a:extLst>
            <a:ext uri="{FF2B5EF4-FFF2-40B4-BE49-F238E27FC236}">
              <a16:creationId xmlns:a16="http://schemas.microsoft.com/office/drawing/2014/main" id="{00000000-0008-0000-0300-000064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57" name="6 CuadroTexto">
          <a:extLst>
            <a:ext uri="{FF2B5EF4-FFF2-40B4-BE49-F238E27FC236}">
              <a16:creationId xmlns:a16="http://schemas.microsoft.com/office/drawing/2014/main" id="{00000000-0008-0000-0300-000065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58" name="1 CuadroTexto">
          <a:extLst>
            <a:ext uri="{FF2B5EF4-FFF2-40B4-BE49-F238E27FC236}">
              <a16:creationId xmlns:a16="http://schemas.microsoft.com/office/drawing/2014/main" id="{00000000-0008-0000-0300-000066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59" name="2 CuadroTexto">
          <a:extLst>
            <a:ext uri="{FF2B5EF4-FFF2-40B4-BE49-F238E27FC236}">
              <a16:creationId xmlns:a16="http://schemas.microsoft.com/office/drawing/2014/main" id="{00000000-0008-0000-0300-000067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60" name="3 CuadroTexto">
          <a:extLst>
            <a:ext uri="{FF2B5EF4-FFF2-40B4-BE49-F238E27FC236}">
              <a16:creationId xmlns:a16="http://schemas.microsoft.com/office/drawing/2014/main" id="{00000000-0008-0000-0300-000068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61" name="4 CuadroTexto">
          <a:extLst>
            <a:ext uri="{FF2B5EF4-FFF2-40B4-BE49-F238E27FC236}">
              <a16:creationId xmlns:a16="http://schemas.microsoft.com/office/drawing/2014/main" id="{00000000-0008-0000-0300-000069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62" name="5 CuadroTexto">
          <a:extLst>
            <a:ext uri="{FF2B5EF4-FFF2-40B4-BE49-F238E27FC236}">
              <a16:creationId xmlns:a16="http://schemas.microsoft.com/office/drawing/2014/main" id="{00000000-0008-0000-0300-00006A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63" name="6 CuadroTexto">
          <a:extLst>
            <a:ext uri="{FF2B5EF4-FFF2-40B4-BE49-F238E27FC236}">
              <a16:creationId xmlns:a16="http://schemas.microsoft.com/office/drawing/2014/main" id="{00000000-0008-0000-0300-00006B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64" name="2 CuadroTexto">
          <a:extLst>
            <a:ext uri="{FF2B5EF4-FFF2-40B4-BE49-F238E27FC236}">
              <a16:creationId xmlns:a16="http://schemas.microsoft.com/office/drawing/2014/main" id="{00000000-0008-0000-0300-00006C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65" name="3 CuadroTexto">
          <a:extLst>
            <a:ext uri="{FF2B5EF4-FFF2-40B4-BE49-F238E27FC236}">
              <a16:creationId xmlns:a16="http://schemas.microsoft.com/office/drawing/2014/main" id="{00000000-0008-0000-0300-00006D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66" name="4 CuadroTexto">
          <a:extLst>
            <a:ext uri="{FF2B5EF4-FFF2-40B4-BE49-F238E27FC236}">
              <a16:creationId xmlns:a16="http://schemas.microsoft.com/office/drawing/2014/main" id="{00000000-0008-0000-0300-00006E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67" name="5 CuadroTexto">
          <a:extLst>
            <a:ext uri="{FF2B5EF4-FFF2-40B4-BE49-F238E27FC236}">
              <a16:creationId xmlns:a16="http://schemas.microsoft.com/office/drawing/2014/main" id="{00000000-0008-0000-0300-00006F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68" name="6 CuadroTexto">
          <a:extLst>
            <a:ext uri="{FF2B5EF4-FFF2-40B4-BE49-F238E27FC236}">
              <a16:creationId xmlns:a16="http://schemas.microsoft.com/office/drawing/2014/main" id="{00000000-0008-0000-0300-000070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69" name="1 CuadroTexto">
          <a:extLst>
            <a:ext uri="{FF2B5EF4-FFF2-40B4-BE49-F238E27FC236}">
              <a16:creationId xmlns:a16="http://schemas.microsoft.com/office/drawing/2014/main" id="{00000000-0008-0000-0300-000071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70" name="2 CuadroTexto">
          <a:extLst>
            <a:ext uri="{FF2B5EF4-FFF2-40B4-BE49-F238E27FC236}">
              <a16:creationId xmlns:a16="http://schemas.microsoft.com/office/drawing/2014/main" id="{00000000-0008-0000-0300-000072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71" name="3 CuadroTexto">
          <a:extLst>
            <a:ext uri="{FF2B5EF4-FFF2-40B4-BE49-F238E27FC236}">
              <a16:creationId xmlns:a16="http://schemas.microsoft.com/office/drawing/2014/main" id="{00000000-0008-0000-0300-000073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72" name="4 CuadroTexto">
          <a:extLst>
            <a:ext uri="{FF2B5EF4-FFF2-40B4-BE49-F238E27FC236}">
              <a16:creationId xmlns:a16="http://schemas.microsoft.com/office/drawing/2014/main" id="{00000000-0008-0000-0300-000074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73" name="5 CuadroTexto">
          <a:extLst>
            <a:ext uri="{FF2B5EF4-FFF2-40B4-BE49-F238E27FC236}">
              <a16:creationId xmlns:a16="http://schemas.microsoft.com/office/drawing/2014/main" id="{00000000-0008-0000-0300-000075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74" name="6 CuadroTexto">
          <a:extLst>
            <a:ext uri="{FF2B5EF4-FFF2-40B4-BE49-F238E27FC236}">
              <a16:creationId xmlns:a16="http://schemas.microsoft.com/office/drawing/2014/main" id="{00000000-0008-0000-0300-000076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75" name="3 CuadroTexto">
          <a:extLst>
            <a:ext uri="{FF2B5EF4-FFF2-40B4-BE49-F238E27FC236}">
              <a16:creationId xmlns:a16="http://schemas.microsoft.com/office/drawing/2014/main" id="{00000000-0008-0000-0300-000077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76" name="4 CuadroTexto">
          <a:extLst>
            <a:ext uri="{FF2B5EF4-FFF2-40B4-BE49-F238E27FC236}">
              <a16:creationId xmlns:a16="http://schemas.microsoft.com/office/drawing/2014/main" id="{00000000-0008-0000-0300-000078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77" name="5 CuadroTexto">
          <a:extLst>
            <a:ext uri="{FF2B5EF4-FFF2-40B4-BE49-F238E27FC236}">
              <a16:creationId xmlns:a16="http://schemas.microsoft.com/office/drawing/2014/main" id="{00000000-0008-0000-0300-000079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78" name="6 CuadroTexto">
          <a:extLst>
            <a:ext uri="{FF2B5EF4-FFF2-40B4-BE49-F238E27FC236}">
              <a16:creationId xmlns:a16="http://schemas.microsoft.com/office/drawing/2014/main" id="{00000000-0008-0000-0300-00007A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79" name="1 CuadroTexto">
          <a:extLst>
            <a:ext uri="{FF2B5EF4-FFF2-40B4-BE49-F238E27FC236}">
              <a16:creationId xmlns:a16="http://schemas.microsoft.com/office/drawing/2014/main" id="{00000000-0008-0000-0300-00007B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80" name="2 CuadroTexto">
          <a:extLst>
            <a:ext uri="{FF2B5EF4-FFF2-40B4-BE49-F238E27FC236}">
              <a16:creationId xmlns:a16="http://schemas.microsoft.com/office/drawing/2014/main" id="{00000000-0008-0000-0300-00007C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81" name="3 CuadroTexto">
          <a:extLst>
            <a:ext uri="{FF2B5EF4-FFF2-40B4-BE49-F238E27FC236}">
              <a16:creationId xmlns:a16="http://schemas.microsoft.com/office/drawing/2014/main" id="{00000000-0008-0000-0300-00007D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82" name="4 CuadroTexto">
          <a:extLst>
            <a:ext uri="{FF2B5EF4-FFF2-40B4-BE49-F238E27FC236}">
              <a16:creationId xmlns:a16="http://schemas.microsoft.com/office/drawing/2014/main" id="{00000000-0008-0000-0300-00007E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83" name="5 CuadroTexto">
          <a:extLst>
            <a:ext uri="{FF2B5EF4-FFF2-40B4-BE49-F238E27FC236}">
              <a16:creationId xmlns:a16="http://schemas.microsoft.com/office/drawing/2014/main" id="{00000000-0008-0000-0300-00007F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84" name="6 CuadroTexto">
          <a:extLst>
            <a:ext uri="{FF2B5EF4-FFF2-40B4-BE49-F238E27FC236}">
              <a16:creationId xmlns:a16="http://schemas.microsoft.com/office/drawing/2014/main" id="{00000000-0008-0000-0300-000080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85" name="2 CuadroTexto">
          <a:extLst>
            <a:ext uri="{FF2B5EF4-FFF2-40B4-BE49-F238E27FC236}">
              <a16:creationId xmlns:a16="http://schemas.microsoft.com/office/drawing/2014/main" id="{00000000-0008-0000-0300-000081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86" name="3 CuadroTexto">
          <a:extLst>
            <a:ext uri="{FF2B5EF4-FFF2-40B4-BE49-F238E27FC236}">
              <a16:creationId xmlns:a16="http://schemas.microsoft.com/office/drawing/2014/main" id="{00000000-0008-0000-0300-000082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87" name="4 CuadroTexto">
          <a:extLst>
            <a:ext uri="{FF2B5EF4-FFF2-40B4-BE49-F238E27FC236}">
              <a16:creationId xmlns:a16="http://schemas.microsoft.com/office/drawing/2014/main" id="{00000000-0008-0000-0300-000083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88" name="5 CuadroTexto">
          <a:extLst>
            <a:ext uri="{FF2B5EF4-FFF2-40B4-BE49-F238E27FC236}">
              <a16:creationId xmlns:a16="http://schemas.microsoft.com/office/drawing/2014/main" id="{00000000-0008-0000-0300-000084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89" name="6 CuadroTexto">
          <a:extLst>
            <a:ext uri="{FF2B5EF4-FFF2-40B4-BE49-F238E27FC236}">
              <a16:creationId xmlns:a16="http://schemas.microsoft.com/office/drawing/2014/main" id="{00000000-0008-0000-0300-000085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90" name="1 CuadroTexto">
          <a:extLst>
            <a:ext uri="{FF2B5EF4-FFF2-40B4-BE49-F238E27FC236}">
              <a16:creationId xmlns:a16="http://schemas.microsoft.com/office/drawing/2014/main" id="{00000000-0008-0000-0300-000086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91" name="2 CuadroTexto">
          <a:extLst>
            <a:ext uri="{FF2B5EF4-FFF2-40B4-BE49-F238E27FC236}">
              <a16:creationId xmlns:a16="http://schemas.microsoft.com/office/drawing/2014/main" id="{00000000-0008-0000-0300-000087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92" name="3 CuadroTexto">
          <a:extLst>
            <a:ext uri="{FF2B5EF4-FFF2-40B4-BE49-F238E27FC236}">
              <a16:creationId xmlns:a16="http://schemas.microsoft.com/office/drawing/2014/main" id="{00000000-0008-0000-0300-000088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93" name="4 CuadroTexto">
          <a:extLst>
            <a:ext uri="{FF2B5EF4-FFF2-40B4-BE49-F238E27FC236}">
              <a16:creationId xmlns:a16="http://schemas.microsoft.com/office/drawing/2014/main" id="{00000000-0008-0000-0300-000089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94" name="5 CuadroTexto">
          <a:extLst>
            <a:ext uri="{FF2B5EF4-FFF2-40B4-BE49-F238E27FC236}">
              <a16:creationId xmlns:a16="http://schemas.microsoft.com/office/drawing/2014/main" id="{00000000-0008-0000-0300-00008A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95" name="6 CuadroTexto">
          <a:extLst>
            <a:ext uri="{FF2B5EF4-FFF2-40B4-BE49-F238E27FC236}">
              <a16:creationId xmlns:a16="http://schemas.microsoft.com/office/drawing/2014/main" id="{00000000-0008-0000-0300-00008B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96" name="2 CuadroTexto">
          <a:extLst>
            <a:ext uri="{FF2B5EF4-FFF2-40B4-BE49-F238E27FC236}">
              <a16:creationId xmlns:a16="http://schemas.microsoft.com/office/drawing/2014/main" id="{00000000-0008-0000-0300-00008C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97" name="3 CuadroTexto">
          <a:extLst>
            <a:ext uri="{FF2B5EF4-FFF2-40B4-BE49-F238E27FC236}">
              <a16:creationId xmlns:a16="http://schemas.microsoft.com/office/drawing/2014/main" id="{00000000-0008-0000-0300-00008D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98" name="4 CuadroTexto">
          <a:extLst>
            <a:ext uri="{FF2B5EF4-FFF2-40B4-BE49-F238E27FC236}">
              <a16:creationId xmlns:a16="http://schemas.microsoft.com/office/drawing/2014/main" id="{00000000-0008-0000-0300-00008E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99" name="5 CuadroTexto">
          <a:extLst>
            <a:ext uri="{FF2B5EF4-FFF2-40B4-BE49-F238E27FC236}">
              <a16:creationId xmlns:a16="http://schemas.microsoft.com/office/drawing/2014/main" id="{00000000-0008-0000-0300-00008F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00" name="6 CuadroTexto">
          <a:extLst>
            <a:ext uri="{FF2B5EF4-FFF2-40B4-BE49-F238E27FC236}">
              <a16:creationId xmlns:a16="http://schemas.microsoft.com/office/drawing/2014/main" id="{00000000-0008-0000-0300-000090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01" name="1 CuadroTexto">
          <a:extLst>
            <a:ext uri="{FF2B5EF4-FFF2-40B4-BE49-F238E27FC236}">
              <a16:creationId xmlns:a16="http://schemas.microsoft.com/office/drawing/2014/main" id="{00000000-0008-0000-0300-000091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02" name="2 CuadroTexto">
          <a:extLst>
            <a:ext uri="{FF2B5EF4-FFF2-40B4-BE49-F238E27FC236}">
              <a16:creationId xmlns:a16="http://schemas.microsoft.com/office/drawing/2014/main" id="{00000000-0008-0000-0300-000092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03" name="3 CuadroTexto">
          <a:extLst>
            <a:ext uri="{FF2B5EF4-FFF2-40B4-BE49-F238E27FC236}">
              <a16:creationId xmlns:a16="http://schemas.microsoft.com/office/drawing/2014/main" id="{00000000-0008-0000-0300-000093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04" name="4 CuadroTexto">
          <a:extLst>
            <a:ext uri="{FF2B5EF4-FFF2-40B4-BE49-F238E27FC236}">
              <a16:creationId xmlns:a16="http://schemas.microsoft.com/office/drawing/2014/main" id="{00000000-0008-0000-0300-000094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05" name="5 CuadroTexto">
          <a:extLst>
            <a:ext uri="{FF2B5EF4-FFF2-40B4-BE49-F238E27FC236}">
              <a16:creationId xmlns:a16="http://schemas.microsoft.com/office/drawing/2014/main" id="{00000000-0008-0000-0300-000095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06" name="6 CuadroTexto">
          <a:extLst>
            <a:ext uri="{FF2B5EF4-FFF2-40B4-BE49-F238E27FC236}">
              <a16:creationId xmlns:a16="http://schemas.microsoft.com/office/drawing/2014/main" id="{00000000-0008-0000-0300-000096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07" name="3 CuadroTexto">
          <a:extLst>
            <a:ext uri="{FF2B5EF4-FFF2-40B4-BE49-F238E27FC236}">
              <a16:creationId xmlns:a16="http://schemas.microsoft.com/office/drawing/2014/main" id="{00000000-0008-0000-0300-000097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08" name="4 CuadroTexto">
          <a:extLst>
            <a:ext uri="{FF2B5EF4-FFF2-40B4-BE49-F238E27FC236}">
              <a16:creationId xmlns:a16="http://schemas.microsoft.com/office/drawing/2014/main" id="{00000000-0008-0000-0300-000098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09" name="5 CuadroTexto">
          <a:extLst>
            <a:ext uri="{FF2B5EF4-FFF2-40B4-BE49-F238E27FC236}">
              <a16:creationId xmlns:a16="http://schemas.microsoft.com/office/drawing/2014/main" id="{00000000-0008-0000-0300-000099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10" name="6 CuadroTexto">
          <a:extLst>
            <a:ext uri="{FF2B5EF4-FFF2-40B4-BE49-F238E27FC236}">
              <a16:creationId xmlns:a16="http://schemas.microsoft.com/office/drawing/2014/main" id="{00000000-0008-0000-0300-00009A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11" name="1 CuadroTexto">
          <a:extLst>
            <a:ext uri="{FF2B5EF4-FFF2-40B4-BE49-F238E27FC236}">
              <a16:creationId xmlns:a16="http://schemas.microsoft.com/office/drawing/2014/main" id="{00000000-0008-0000-0300-00009B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12" name="2 CuadroTexto">
          <a:extLst>
            <a:ext uri="{FF2B5EF4-FFF2-40B4-BE49-F238E27FC236}">
              <a16:creationId xmlns:a16="http://schemas.microsoft.com/office/drawing/2014/main" id="{00000000-0008-0000-0300-00009C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13" name="3 CuadroTexto">
          <a:extLst>
            <a:ext uri="{FF2B5EF4-FFF2-40B4-BE49-F238E27FC236}">
              <a16:creationId xmlns:a16="http://schemas.microsoft.com/office/drawing/2014/main" id="{00000000-0008-0000-0300-00009D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14" name="4 CuadroTexto">
          <a:extLst>
            <a:ext uri="{FF2B5EF4-FFF2-40B4-BE49-F238E27FC236}">
              <a16:creationId xmlns:a16="http://schemas.microsoft.com/office/drawing/2014/main" id="{00000000-0008-0000-0300-00009E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15" name="5 CuadroTexto">
          <a:extLst>
            <a:ext uri="{FF2B5EF4-FFF2-40B4-BE49-F238E27FC236}">
              <a16:creationId xmlns:a16="http://schemas.microsoft.com/office/drawing/2014/main" id="{00000000-0008-0000-0300-00009F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16" name="6 CuadroTexto">
          <a:extLst>
            <a:ext uri="{FF2B5EF4-FFF2-40B4-BE49-F238E27FC236}">
              <a16:creationId xmlns:a16="http://schemas.microsoft.com/office/drawing/2014/main" id="{00000000-0008-0000-0300-0000A0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17" name="2 CuadroTexto">
          <a:extLst>
            <a:ext uri="{FF2B5EF4-FFF2-40B4-BE49-F238E27FC236}">
              <a16:creationId xmlns:a16="http://schemas.microsoft.com/office/drawing/2014/main" id="{00000000-0008-0000-0300-0000A1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18" name="3 CuadroTexto">
          <a:extLst>
            <a:ext uri="{FF2B5EF4-FFF2-40B4-BE49-F238E27FC236}">
              <a16:creationId xmlns:a16="http://schemas.microsoft.com/office/drawing/2014/main" id="{00000000-0008-0000-0300-0000A2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19" name="4 CuadroTexto">
          <a:extLst>
            <a:ext uri="{FF2B5EF4-FFF2-40B4-BE49-F238E27FC236}">
              <a16:creationId xmlns:a16="http://schemas.microsoft.com/office/drawing/2014/main" id="{00000000-0008-0000-0300-0000A3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20" name="5 CuadroTexto">
          <a:extLst>
            <a:ext uri="{FF2B5EF4-FFF2-40B4-BE49-F238E27FC236}">
              <a16:creationId xmlns:a16="http://schemas.microsoft.com/office/drawing/2014/main" id="{00000000-0008-0000-0300-0000A4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21" name="6 CuadroTexto">
          <a:extLst>
            <a:ext uri="{FF2B5EF4-FFF2-40B4-BE49-F238E27FC236}">
              <a16:creationId xmlns:a16="http://schemas.microsoft.com/office/drawing/2014/main" id="{00000000-0008-0000-0300-0000A5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22" name="1 CuadroTexto">
          <a:extLst>
            <a:ext uri="{FF2B5EF4-FFF2-40B4-BE49-F238E27FC236}">
              <a16:creationId xmlns:a16="http://schemas.microsoft.com/office/drawing/2014/main" id="{00000000-0008-0000-0300-0000A6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23" name="2 CuadroTexto">
          <a:extLst>
            <a:ext uri="{FF2B5EF4-FFF2-40B4-BE49-F238E27FC236}">
              <a16:creationId xmlns:a16="http://schemas.microsoft.com/office/drawing/2014/main" id="{00000000-0008-0000-0300-0000A7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24" name="3 CuadroTexto">
          <a:extLst>
            <a:ext uri="{FF2B5EF4-FFF2-40B4-BE49-F238E27FC236}">
              <a16:creationId xmlns:a16="http://schemas.microsoft.com/office/drawing/2014/main" id="{00000000-0008-0000-0300-0000A8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25" name="4 CuadroTexto">
          <a:extLst>
            <a:ext uri="{FF2B5EF4-FFF2-40B4-BE49-F238E27FC236}">
              <a16:creationId xmlns:a16="http://schemas.microsoft.com/office/drawing/2014/main" id="{00000000-0008-0000-0300-0000A9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26" name="5 CuadroTexto">
          <a:extLst>
            <a:ext uri="{FF2B5EF4-FFF2-40B4-BE49-F238E27FC236}">
              <a16:creationId xmlns:a16="http://schemas.microsoft.com/office/drawing/2014/main" id="{00000000-0008-0000-0300-0000AA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27" name="6 CuadroTexto">
          <a:extLst>
            <a:ext uri="{FF2B5EF4-FFF2-40B4-BE49-F238E27FC236}">
              <a16:creationId xmlns:a16="http://schemas.microsoft.com/office/drawing/2014/main" id="{00000000-0008-0000-0300-0000AB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28" name="2 CuadroTexto">
          <a:extLst>
            <a:ext uri="{FF2B5EF4-FFF2-40B4-BE49-F238E27FC236}">
              <a16:creationId xmlns:a16="http://schemas.microsoft.com/office/drawing/2014/main" id="{00000000-0008-0000-0300-0000AC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29" name="3 CuadroTexto">
          <a:extLst>
            <a:ext uri="{FF2B5EF4-FFF2-40B4-BE49-F238E27FC236}">
              <a16:creationId xmlns:a16="http://schemas.microsoft.com/office/drawing/2014/main" id="{00000000-0008-0000-0300-0000AD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30" name="4 CuadroTexto">
          <a:extLst>
            <a:ext uri="{FF2B5EF4-FFF2-40B4-BE49-F238E27FC236}">
              <a16:creationId xmlns:a16="http://schemas.microsoft.com/office/drawing/2014/main" id="{00000000-0008-0000-0300-0000AE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31" name="5 CuadroTexto">
          <a:extLst>
            <a:ext uri="{FF2B5EF4-FFF2-40B4-BE49-F238E27FC236}">
              <a16:creationId xmlns:a16="http://schemas.microsoft.com/office/drawing/2014/main" id="{00000000-0008-0000-0300-0000AF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32" name="6 CuadroTexto">
          <a:extLst>
            <a:ext uri="{FF2B5EF4-FFF2-40B4-BE49-F238E27FC236}">
              <a16:creationId xmlns:a16="http://schemas.microsoft.com/office/drawing/2014/main" id="{00000000-0008-0000-0300-0000B0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33" name="1 CuadroTexto">
          <a:extLst>
            <a:ext uri="{FF2B5EF4-FFF2-40B4-BE49-F238E27FC236}">
              <a16:creationId xmlns:a16="http://schemas.microsoft.com/office/drawing/2014/main" id="{00000000-0008-0000-0300-0000B1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34" name="2 CuadroTexto">
          <a:extLst>
            <a:ext uri="{FF2B5EF4-FFF2-40B4-BE49-F238E27FC236}">
              <a16:creationId xmlns:a16="http://schemas.microsoft.com/office/drawing/2014/main" id="{00000000-0008-0000-0300-0000B2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35" name="3 CuadroTexto">
          <a:extLst>
            <a:ext uri="{FF2B5EF4-FFF2-40B4-BE49-F238E27FC236}">
              <a16:creationId xmlns:a16="http://schemas.microsoft.com/office/drawing/2014/main" id="{00000000-0008-0000-0300-0000B3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36" name="4 CuadroTexto">
          <a:extLst>
            <a:ext uri="{FF2B5EF4-FFF2-40B4-BE49-F238E27FC236}">
              <a16:creationId xmlns:a16="http://schemas.microsoft.com/office/drawing/2014/main" id="{00000000-0008-0000-0300-0000B4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37" name="5 CuadroTexto">
          <a:extLst>
            <a:ext uri="{FF2B5EF4-FFF2-40B4-BE49-F238E27FC236}">
              <a16:creationId xmlns:a16="http://schemas.microsoft.com/office/drawing/2014/main" id="{00000000-0008-0000-0300-0000B5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38" name="3 CuadroTexto">
          <a:extLst>
            <a:ext uri="{FF2B5EF4-FFF2-40B4-BE49-F238E27FC236}">
              <a16:creationId xmlns:a16="http://schemas.microsoft.com/office/drawing/2014/main" id="{00000000-0008-0000-0300-0000B6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39" name="4 CuadroTexto">
          <a:extLst>
            <a:ext uri="{FF2B5EF4-FFF2-40B4-BE49-F238E27FC236}">
              <a16:creationId xmlns:a16="http://schemas.microsoft.com/office/drawing/2014/main" id="{00000000-0008-0000-0300-0000B7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40" name="5 CuadroTexto">
          <a:extLst>
            <a:ext uri="{FF2B5EF4-FFF2-40B4-BE49-F238E27FC236}">
              <a16:creationId xmlns:a16="http://schemas.microsoft.com/office/drawing/2014/main" id="{00000000-0008-0000-0300-0000B8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41" name="6 CuadroTexto">
          <a:extLst>
            <a:ext uri="{FF2B5EF4-FFF2-40B4-BE49-F238E27FC236}">
              <a16:creationId xmlns:a16="http://schemas.microsoft.com/office/drawing/2014/main" id="{00000000-0008-0000-0300-0000B9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42" name="1 CuadroTexto">
          <a:extLst>
            <a:ext uri="{FF2B5EF4-FFF2-40B4-BE49-F238E27FC236}">
              <a16:creationId xmlns:a16="http://schemas.microsoft.com/office/drawing/2014/main" id="{00000000-0008-0000-0300-0000BA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43" name="2 CuadroTexto">
          <a:extLst>
            <a:ext uri="{FF2B5EF4-FFF2-40B4-BE49-F238E27FC236}">
              <a16:creationId xmlns:a16="http://schemas.microsoft.com/office/drawing/2014/main" id="{00000000-0008-0000-0300-0000BB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44" name="3 CuadroTexto">
          <a:extLst>
            <a:ext uri="{FF2B5EF4-FFF2-40B4-BE49-F238E27FC236}">
              <a16:creationId xmlns:a16="http://schemas.microsoft.com/office/drawing/2014/main" id="{00000000-0008-0000-0300-0000BC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45" name="4 CuadroTexto">
          <a:extLst>
            <a:ext uri="{FF2B5EF4-FFF2-40B4-BE49-F238E27FC236}">
              <a16:creationId xmlns:a16="http://schemas.microsoft.com/office/drawing/2014/main" id="{00000000-0008-0000-0300-0000BD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46" name="5 CuadroTexto">
          <a:extLst>
            <a:ext uri="{FF2B5EF4-FFF2-40B4-BE49-F238E27FC236}">
              <a16:creationId xmlns:a16="http://schemas.microsoft.com/office/drawing/2014/main" id="{00000000-0008-0000-0300-0000BE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47" name="6 CuadroTexto">
          <a:extLst>
            <a:ext uri="{FF2B5EF4-FFF2-40B4-BE49-F238E27FC236}">
              <a16:creationId xmlns:a16="http://schemas.microsoft.com/office/drawing/2014/main" id="{00000000-0008-0000-0300-0000BF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48" name="2 CuadroTexto">
          <a:extLst>
            <a:ext uri="{FF2B5EF4-FFF2-40B4-BE49-F238E27FC236}">
              <a16:creationId xmlns:a16="http://schemas.microsoft.com/office/drawing/2014/main" id="{00000000-0008-0000-0300-0000C0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49" name="3 CuadroTexto">
          <a:extLst>
            <a:ext uri="{FF2B5EF4-FFF2-40B4-BE49-F238E27FC236}">
              <a16:creationId xmlns:a16="http://schemas.microsoft.com/office/drawing/2014/main" id="{00000000-0008-0000-0300-0000C1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50" name="4 CuadroTexto">
          <a:extLst>
            <a:ext uri="{FF2B5EF4-FFF2-40B4-BE49-F238E27FC236}">
              <a16:creationId xmlns:a16="http://schemas.microsoft.com/office/drawing/2014/main" id="{00000000-0008-0000-0300-0000C2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51" name="5 CuadroTexto">
          <a:extLst>
            <a:ext uri="{FF2B5EF4-FFF2-40B4-BE49-F238E27FC236}">
              <a16:creationId xmlns:a16="http://schemas.microsoft.com/office/drawing/2014/main" id="{00000000-0008-0000-0300-0000C3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52" name="6 CuadroTexto">
          <a:extLst>
            <a:ext uri="{FF2B5EF4-FFF2-40B4-BE49-F238E27FC236}">
              <a16:creationId xmlns:a16="http://schemas.microsoft.com/office/drawing/2014/main" id="{00000000-0008-0000-0300-0000C4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53" name="1 CuadroTexto">
          <a:extLst>
            <a:ext uri="{FF2B5EF4-FFF2-40B4-BE49-F238E27FC236}">
              <a16:creationId xmlns:a16="http://schemas.microsoft.com/office/drawing/2014/main" id="{00000000-0008-0000-0300-0000C5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54" name="2 CuadroTexto">
          <a:extLst>
            <a:ext uri="{FF2B5EF4-FFF2-40B4-BE49-F238E27FC236}">
              <a16:creationId xmlns:a16="http://schemas.microsoft.com/office/drawing/2014/main" id="{00000000-0008-0000-0300-0000C6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55" name="3 CuadroTexto">
          <a:extLst>
            <a:ext uri="{FF2B5EF4-FFF2-40B4-BE49-F238E27FC236}">
              <a16:creationId xmlns:a16="http://schemas.microsoft.com/office/drawing/2014/main" id="{00000000-0008-0000-0300-0000C7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56" name="4 CuadroTexto">
          <a:extLst>
            <a:ext uri="{FF2B5EF4-FFF2-40B4-BE49-F238E27FC236}">
              <a16:creationId xmlns:a16="http://schemas.microsoft.com/office/drawing/2014/main" id="{00000000-0008-0000-0300-0000C8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57" name="5 CuadroTexto">
          <a:extLst>
            <a:ext uri="{FF2B5EF4-FFF2-40B4-BE49-F238E27FC236}">
              <a16:creationId xmlns:a16="http://schemas.microsoft.com/office/drawing/2014/main" id="{00000000-0008-0000-0300-0000C9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58" name="6 CuadroTexto">
          <a:extLst>
            <a:ext uri="{FF2B5EF4-FFF2-40B4-BE49-F238E27FC236}">
              <a16:creationId xmlns:a16="http://schemas.microsoft.com/office/drawing/2014/main" id="{00000000-0008-0000-0300-0000CA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59" name="2 CuadroTexto">
          <a:extLst>
            <a:ext uri="{FF2B5EF4-FFF2-40B4-BE49-F238E27FC236}">
              <a16:creationId xmlns:a16="http://schemas.microsoft.com/office/drawing/2014/main" id="{00000000-0008-0000-0300-0000CB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60" name="3 CuadroTexto">
          <a:extLst>
            <a:ext uri="{FF2B5EF4-FFF2-40B4-BE49-F238E27FC236}">
              <a16:creationId xmlns:a16="http://schemas.microsoft.com/office/drawing/2014/main" id="{00000000-0008-0000-0300-0000CC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61" name="4 CuadroTexto">
          <a:extLst>
            <a:ext uri="{FF2B5EF4-FFF2-40B4-BE49-F238E27FC236}">
              <a16:creationId xmlns:a16="http://schemas.microsoft.com/office/drawing/2014/main" id="{00000000-0008-0000-0300-0000CD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62" name="5 CuadroTexto">
          <a:extLst>
            <a:ext uri="{FF2B5EF4-FFF2-40B4-BE49-F238E27FC236}">
              <a16:creationId xmlns:a16="http://schemas.microsoft.com/office/drawing/2014/main" id="{00000000-0008-0000-0300-0000CE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63" name="6 CuadroTexto">
          <a:extLst>
            <a:ext uri="{FF2B5EF4-FFF2-40B4-BE49-F238E27FC236}">
              <a16:creationId xmlns:a16="http://schemas.microsoft.com/office/drawing/2014/main" id="{00000000-0008-0000-0300-0000CF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64" name="1 CuadroTexto">
          <a:extLst>
            <a:ext uri="{FF2B5EF4-FFF2-40B4-BE49-F238E27FC236}">
              <a16:creationId xmlns:a16="http://schemas.microsoft.com/office/drawing/2014/main" id="{00000000-0008-0000-0300-0000D0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65" name="2 CuadroTexto">
          <a:extLst>
            <a:ext uri="{FF2B5EF4-FFF2-40B4-BE49-F238E27FC236}">
              <a16:creationId xmlns:a16="http://schemas.microsoft.com/office/drawing/2014/main" id="{00000000-0008-0000-0300-0000D1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66" name="3 CuadroTexto">
          <a:extLst>
            <a:ext uri="{FF2B5EF4-FFF2-40B4-BE49-F238E27FC236}">
              <a16:creationId xmlns:a16="http://schemas.microsoft.com/office/drawing/2014/main" id="{00000000-0008-0000-0300-0000D2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67" name="4 CuadroTexto">
          <a:extLst>
            <a:ext uri="{FF2B5EF4-FFF2-40B4-BE49-F238E27FC236}">
              <a16:creationId xmlns:a16="http://schemas.microsoft.com/office/drawing/2014/main" id="{00000000-0008-0000-0300-0000D3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68" name="5 CuadroTexto">
          <a:extLst>
            <a:ext uri="{FF2B5EF4-FFF2-40B4-BE49-F238E27FC236}">
              <a16:creationId xmlns:a16="http://schemas.microsoft.com/office/drawing/2014/main" id="{00000000-0008-0000-0300-0000D4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69" name="6 CuadroTexto">
          <a:extLst>
            <a:ext uri="{FF2B5EF4-FFF2-40B4-BE49-F238E27FC236}">
              <a16:creationId xmlns:a16="http://schemas.microsoft.com/office/drawing/2014/main" id="{00000000-0008-0000-0300-0000D5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70" name="3 CuadroTexto">
          <a:extLst>
            <a:ext uri="{FF2B5EF4-FFF2-40B4-BE49-F238E27FC236}">
              <a16:creationId xmlns:a16="http://schemas.microsoft.com/office/drawing/2014/main" id="{00000000-0008-0000-0300-0000D6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71" name="4 CuadroTexto">
          <a:extLst>
            <a:ext uri="{FF2B5EF4-FFF2-40B4-BE49-F238E27FC236}">
              <a16:creationId xmlns:a16="http://schemas.microsoft.com/office/drawing/2014/main" id="{00000000-0008-0000-0300-0000D7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72" name="5 CuadroTexto">
          <a:extLst>
            <a:ext uri="{FF2B5EF4-FFF2-40B4-BE49-F238E27FC236}">
              <a16:creationId xmlns:a16="http://schemas.microsoft.com/office/drawing/2014/main" id="{00000000-0008-0000-0300-0000D8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73" name="6 CuadroTexto">
          <a:extLst>
            <a:ext uri="{FF2B5EF4-FFF2-40B4-BE49-F238E27FC236}">
              <a16:creationId xmlns:a16="http://schemas.microsoft.com/office/drawing/2014/main" id="{00000000-0008-0000-0300-0000D9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74" name="1 CuadroTexto">
          <a:extLst>
            <a:ext uri="{FF2B5EF4-FFF2-40B4-BE49-F238E27FC236}">
              <a16:creationId xmlns:a16="http://schemas.microsoft.com/office/drawing/2014/main" id="{00000000-0008-0000-0300-0000DA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75" name="2 CuadroTexto">
          <a:extLst>
            <a:ext uri="{FF2B5EF4-FFF2-40B4-BE49-F238E27FC236}">
              <a16:creationId xmlns:a16="http://schemas.microsoft.com/office/drawing/2014/main" id="{00000000-0008-0000-0300-0000DB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76" name="3 CuadroTexto">
          <a:extLst>
            <a:ext uri="{FF2B5EF4-FFF2-40B4-BE49-F238E27FC236}">
              <a16:creationId xmlns:a16="http://schemas.microsoft.com/office/drawing/2014/main" id="{00000000-0008-0000-0300-0000DC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77" name="4 CuadroTexto">
          <a:extLst>
            <a:ext uri="{FF2B5EF4-FFF2-40B4-BE49-F238E27FC236}">
              <a16:creationId xmlns:a16="http://schemas.microsoft.com/office/drawing/2014/main" id="{00000000-0008-0000-0300-0000DD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78" name="5 CuadroTexto">
          <a:extLst>
            <a:ext uri="{FF2B5EF4-FFF2-40B4-BE49-F238E27FC236}">
              <a16:creationId xmlns:a16="http://schemas.microsoft.com/office/drawing/2014/main" id="{00000000-0008-0000-0300-0000DE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79" name="6 CuadroTexto">
          <a:extLst>
            <a:ext uri="{FF2B5EF4-FFF2-40B4-BE49-F238E27FC236}">
              <a16:creationId xmlns:a16="http://schemas.microsoft.com/office/drawing/2014/main" id="{00000000-0008-0000-0300-0000DF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80" name="2 CuadroTexto">
          <a:extLst>
            <a:ext uri="{FF2B5EF4-FFF2-40B4-BE49-F238E27FC236}">
              <a16:creationId xmlns:a16="http://schemas.microsoft.com/office/drawing/2014/main" id="{00000000-0008-0000-0300-0000E0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81" name="3 CuadroTexto">
          <a:extLst>
            <a:ext uri="{FF2B5EF4-FFF2-40B4-BE49-F238E27FC236}">
              <a16:creationId xmlns:a16="http://schemas.microsoft.com/office/drawing/2014/main" id="{00000000-0008-0000-0300-0000E1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82" name="4 CuadroTexto">
          <a:extLst>
            <a:ext uri="{FF2B5EF4-FFF2-40B4-BE49-F238E27FC236}">
              <a16:creationId xmlns:a16="http://schemas.microsoft.com/office/drawing/2014/main" id="{00000000-0008-0000-0300-0000E2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83" name="5 CuadroTexto">
          <a:extLst>
            <a:ext uri="{FF2B5EF4-FFF2-40B4-BE49-F238E27FC236}">
              <a16:creationId xmlns:a16="http://schemas.microsoft.com/office/drawing/2014/main" id="{00000000-0008-0000-0300-0000E3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84" name="6 CuadroTexto">
          <a:extLst>
            <a:ext uri="{FF2B5EF4-FFF2-40B4-BE49-F238E27FC236}">
              <a16:creationId xmlns:a16="http://schemas.microsoft.com/office/drawing/2014/main" id="{00000000-0008-0000-0300-0000E4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85" name="1 CuadroTexto">
          <a:extLst>
            <a:ext uri="{FF2B5EF4-FFF2-40B4-BE49-F238E27FC236}">
              <a16:creationId xmlns:a16="http://schemas.microsoft.com/office/drawing/2014/main" id="{00000000-0008-0000-0300-0000E5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86" name="2 CuadroTexto">
          <a:extLst>
            <a:ext uri="{FF2B5EF4-FFF2-40B4-BE49-F238E27FC236}">
              <a16:creationId xmlns:a16="http://schemas.microsoft.com/office/drawing/2014/main" id="{00000000-0008-0000-0300-0000E6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87" name="3 CuadroTexto">
          <a:extLst>
            <a:ext uri="{FF2B5EF4-FFF2-40B4-BE49-F238E27FC236}">
              <a16:creationId xmlns:a16="http://schemas.microsoft.com/office/drawing/2014/main" id="{00000000-0008-0000-0300-0000E7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88" name="4 CuadroTexto">
          <a:extLst>
            <a:ext uri="{FF2B5EF4-FFF2-40B4-BE49-F238E27FC236}">
              <a16:creationId xmlns:a16="http://schemas.microsoft.com/office/drawing/2014/main" id="{00000000-0008-0000-0300-0000E8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89" name="5 CuadroTexto">
          <a:extLst>
            <a:ext uri="{FF2B5EF4-FFF2-40B4-BE49-F238E27FC236}">
              <a16:creationId xmlns:a16="http://schemas.microsoft.com/office/drawing/2014/main" id="{00000000-0008-0000-0300-0000E9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90" name="6 CuadroTexto">
          <a:extLst>
            <a:ext uri="{FF2B5EF4-FFF2-40B4-BE49-F238E27FC236}">
              <a16:creationId xmlns:a16="http://schemas.microsoft.com/office/drawing/2014/main" id="{00000000-0008-0000-0300-0000EA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91" name="2 CuadroTexto">
          <a:extLst>
            <a:ext uri="{FF2B5EF4-FFF2-40B4-BE49-F238E27FC236}">
              <a16:creationId xmlns:a16="http://schemas.microsoft.com/office/drawing/2014/main" id="{00000000-0008-0000-0300-0000EB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92" name="3 CuadroTexto">
          <a:extLst>
            <a:ext uri="{FF2B5EF4-FFF2-40B4-BE49-F238E27FC236}">
              <a16:creationId xmlns:a16="http://schemas.microsoft.com/office/drawing/2014/main" id="{00000000-0008-0000-0300-0000EC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93" name="4 CuadroTexto">
          <a:extLst>
            <a:ext uri="{FF2B5EF4-FFF2-40B4-BE49-F238E27FC236}">
              <a16:creationId xmlns:a16="http://schemas.microsoft.com/office/drawing/2014/main" id="{00000000-0008-0000-0300-0000ED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94" name="5 CuadroTexto">
          <a:extLst>
            <a:ext uri="{FF2B5EF4-FFF2-40B4-BE49-F238E27FC236}">
              <a16:creationId xmlns:a16="http://schemas.microsoft.com/office/drawing/2014/main" id="{00000000-0008-0000-0300-0000EE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95" name="6 CuadroTexto">
          <a:extLst>
            <a:ext uri="{FF2B5EF4-FFF2-40B4-BE49-F238E27FC236}">
              <a16:creationId xmlns:a16="http://schemas.microsoft.com/office/drawing/2014/main" id="{00000000-0008-0000-0300-0000EF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96" name="1 CuadroTexto">
          <a:extLst>
            <a:ext uri="{FF2B5EF4-FFF2-40B4-BE49-F238E27FC236}">
              <a16:creationId xmlns:a16="http://schemas.microsoft.com/office/drawing/2014/main" id="{00000000-0008-0000-0300-0000F0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97" name="2 CuadroTexto">
          <a:extLst>
            <a:ext uri="{FF2B5EF4-FFF2-40B4-BE49-F238E27FC236}">
              <a16:creationId xmlns:a16="http://schemas.microsoft.com/office/drawing/2014/main" id="{00000000-0008-0000-0300-0000F1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98" name="3 CuadroTexto">
          <a:extLst>
            <a:ext uri="{FF2B5EF4-FFF2-40B4-BE49-F238E27FC236}">
              <a16:creationId xmlns:a16="http://schemas.microsoft.com/office/drawing/2014/main" id="{00000000-0008-0000-0300-0000F2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99" name="4 CuadroTexto">
          <a:extLst>
            <a:ext uri="{FF2B5EF4-FFF2-40B4-BE49-F238E27FC236}">
              <a16:creationId xmlns:a16="http://schemas.microsoft.com/office/drawing/2014/main" id="{00000000-0008-0000-0300-0000F3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500" name="5 CuadroTexto">
          <a:extLst>
            <a:ext uri="{FF2B5EF4-FFF2-40B4-BE49-F238E27FC236}">
              <a16:creationId xmlns:a16="http://schemas.microsoft.com/office/drawing/2014/main" id="{00000000-0008-0000-0300-0000F4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501" name="6 CuadroTexto">
          <a:extLst>
            <a:ext uri="{FF2B5EF4-FFF2-40B4-BE49-F238E27FC236}">
              <a16:creationId xmlns:a16="http://schemas.microsoft.com/office/drawing/2014/main" id="{00000000-0008-0000-0300-0000F5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108857</xdr:colOff>
      <xdr:row>5</xdr:row>
      <xdr:rowOff>91439</xdr:rowOff>
    </xdr:from>
    <xdr:ext cx="400322" cy="730091"/>
    <xdr:pic>
      <xdr:nvPicPr>
        <xdr:cNvPr id="503" name="Imagen 502">
          <a:extLst>
            <a:ext uri="{FF2B5EF4-FFF2-40B4-BE49-F238E27FC236}">
              <a16:creationId xmlns:a16="http://schemas.microsoft.com/office/drawing/2014/main" id="{00000000-0008-0000-0300-0000F701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2643" y="1288868"/>
          <a:ext cx="400322" cy="730091"/>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401409</xdr:colOff>
      <xdr:row>0</xdr:row>
      <xdr:rowOff>458560</xdr:rowOff>
    </xdr:from>
    <xdr:ext cx="495301" cy="800100"/>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3552" y="458560"/>
          <a:ext cx="495301" cy="800100"/>
        </a:xfrm>
        <a:prstGeom prst="rect">
          <a:avLst/>
        </a:prstGeom>
      </xdr:spPr>
    </xdr:pic>
    <xdr:clientData/>
  </xdr:oneCellAnchor>
  <xdr:oneCellAnchor>
    <xdr:from>
      <xdr:col>1</xdr:col>
      <xdr:colOff>266700</xdr:colOff>
      <xdr:row>7</xdr:row>
      <xdr:rowOff>0</xdr:rowOff>
    </xdr:from>
    <xdr:ext cx="184731" cy="264560"/>
    <xdr:sp macro="" textlink="">
      <xdr:nvSpPr>
        <xdr:cNvPr id="3" name="1 CuadroTexto">
          <a:extLst>
            <a:ext uri="{FF2B5EF4-FFF2-40B4-BE49-F238E27FC236}">
              <a16:creationId xmlns:a16="http://schemas.microsoft.com/office/drawing/2014/main" id="{00000000-0008-0000-0400-000003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4" name="2 CuadroTexto">
          <a:extLst>
            <a:ext uri="{FF2B5EF4-FFF2-40B4-BE49-F238E27FC236}">
              <a16:creationId xmlns:a16="http://schemas.microsoft.com/office/drawing/2014/main" id="{00000000-0008-0000-0400-000004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5" name="3 CuadroTexto">
          <a:extLst>
            <a:ext uri="{FF2B5EF4-FFF2-40B4-BE49-F238E27FC236}">
              <a16:creationId xmlns:a16="http://schemas.microsoft.com/office/drawing/2014/main" id="{00000000-0008-0000-0400-000005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6" name="4 CuadroTexto">
          <a:extLst>
            <a:ext uri="{FF2B5EF4-FFF2-40B4-BE49-F238E27FC236}">
              <a16:creationId xmlns:a16="http://schemas.microsoft.com/office/drawing/2014/main" id="{00000000-0008-0000-0400-000006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7" name="5 CuadroTexto">
          <a:extLst>
            <a:ext uri="{FF2B5EF4-FFF2-40B4-BE49-F238E27FC236}">
              <a16:creationId xmlns:a16="http://schemas.microsoft.com/office/drawing/2014/main" id="{00000000-0008-0000-0400-000007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8" name="6 CuadroTexto">
          <a:extLst>
            <a:ext uri="{FF2B5EF4-FFF2-40B4-BE49-F238E27FC236}">
              <a16:creationId xmlns:a16="http://schemas.microsoft.com/office/drawing/2014/main" id="{00000000-0008-0000-0400-000008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9" name="1 CuadroTexto">
          <a:extLst>
            <a:ext uri="{FF2B5EF4-FFF2-40B4-BE49-F238E27FC236}">
              <a16:creationId xmlns:a16="http://schemas.microsoft.com/office/drawing/2014/main" id="{00000000-0008-0000-0400-000009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10" name="2 CuadroTexto">
          <a:extLst>
            <a:ext uri="{FF2B5EF4-FFF2-40B4-BE49-F238E27FC236}">
              <a16:creationId xmlns:a16="http://schemas.microsoft.com/office/drawing/2014/main" id="{00000000-0008-0000-0400-00000A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11" name="3 CuadroTexto">
          <a:extLst>
            <a:ext uri="{FF2B5EF4-FFF2-40B4-BE49-F238E27FC236}">
              <a16:creationId xmlns:a16="http://schemas.microsoft.com/office/drawing/2014/main" id="{00000000-0008-0000-0400-00000B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12" name="4 CuadroTexto">
          <a:extLst>
            <a:ext uri="{FF2B5EF4-FFF2-40B4-BE49-F238E27FC236}">
              <a16:creationId xmlns:a16="http://schemas.microsoft.com/office/drawing/2014/main" id="{00000000-0008-0000-0400-00000C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13" name="5 CuadroTexto">
          <a:extLst>
            <a:ext uri="{FF2B5EF4-FFF2-40B4-BE49-F238E27FC236}">
              <a16:creationId xmlns:a16="http://schemas.microsoft.com/office/drawing/2014/main" id="{00000000-0008-0000-0400-00000D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14" name="6 CuadroTexto">
          <a:extLst>
            <a:ext uri="{FF2B5EF4-FFF2-40B4-BE49-F238E27FC236}">
              <a16:creationId xmlns:a16="http://schemas.microsoft.com/office/drawing/2014/main" id="{00000000-0008-0000-0400-00000E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15" name="1 CuadroTexto">
          <a:extLst>
            <a:ext uri="{FF2B5EF4-FFF2-40B4-BE49-F238E27FC236}">
              <a16:creationId xmlns:a16="http://schemas.microsoft.com/office/drawing/2014/main" id="{00000000-0008-0000-0400-00000F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16" name="2 CuadroTexto">
          <a:extLst>
            <a:ext uri="{FF2B5EF4-FFF2-40B4-BE49-F238E27FC236}">
              <a16:creationId xmlns:a16="http://schemas.microsoft.com/office/drawing/2014/main" id="{00000000-0008-0000-0400-000010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17" name="3 CuadroTexto">
          <a:extLst>
            <a:ext uri="{FF2B5EF4-FFF2-40B4-BE49-F238E27FC236}">
              <a16:creationId xmlns:a16="http://schemas.microsoft.com/office/drawing/2014/main" id="{00000000-0008-0000-0400-000011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18" name="4 CuadroTexto">
          <a:extLst>
            <a:ext uri="{FF2B5EF4-FFF2-40B4-BE49-F238E27FC236}">
              <a16:creationId xmlns:a16="http://schemas.microsoft.com/office/drawing/2014/main" id="{00000000-0008-0000-0400-000012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19" name="5 CuadroTexto">
          <a:extLst>
            <a:ext uri="{FF2B5EF4-FFF2-40B4-BE49-F238E27FC236}">
              <a16:creationId xmlns:a16="http://schemas.microsoft.com/office/drawing/2014/main" id="{00000000-0008-0000-0400-000013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20" name="6 CuadroTexto">
          <a:extLst>
            <a:ext uri="{FF2B5EF4-FFF2-40B4-BE49-F238E27FC236}">
              <a16:creationId xmlns:a16="http://schemas.microsoft.com/office/drawing/2014/main" id="{00000000-0008-0000-0400-000014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21" name="1 CuadroTexto">
          <a:extLst>
            <a:ext uri="{FF2B5EF4-FFF2-40B4-BE49-F238E27FC236}">
              <a16:creationId xmlns:a16="http://schemas.microsoft.com/office/drawing/2014/main" id="{00000000-0008-0000-0400-000015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22" name="2 CuadroTexto">
          <a:extLst>
            <a:ext uri="{FF2B5EF4-FFF2-40B4-BE49-F238E27FC236}">
              <a16:creationId xmlns:a16="http://schemas.microsoft.com/office/drawing/2014/main" id="{00000000-0008-0000-0400-000016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23" name="3 CuadroTexto">
          <a:extLst>
            <a:ext uri="{FF2B5EF4-FFF2-40B4-BE49-F238E27FC236}">
              <a16:creationId xmlns:a16="http://schemas.microsoft.com/office/drawing/2014/main" id="{00000000-0008-0000-0400-000017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24" name="4 CuadroTexto">
          <a:extLst>
            <a:ext uri="{FF2B5EF4-FFF2-40B4-BE49-F238E27FC236}">
              <a16:creationId xmlns:a16="http://schemas.microsoft.com/office/drawing/2014/main" id="{00000000-0008-0000-0400-000018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25" name="5 CuadroTexto">
          <a:extLst>
            <a:ext uri="{FF2B5EF4-FFF2-40B4-BE49-F238E27FC236}">
              <a16:creationId xmlns:a16="http://schemas.microsoft.com/office/drawing/2014/main" id="{00000000-0008-0000-0400-000019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26" name="6 CuadroTexto">
          <a:extLst>
            <a:ext uri="{FF2B5EF4-FFF2-40B4-BE49-F238E27FC236}">
              <a16:creationId xmlns:a16="http://schemas.microsoft.com/office/drawing/2014/main" id="{00000000-0008-0000-0400-00001A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27" name="1 CuadroTexto">
          <a:extLst>
            <a:ext uri="{FF2B5EF4-FFF2-40B4-BE49-F238E27FC236}">
              <a16:creationId xmlns:a16="http://schemas.microsoft.com/office/drawing/2014/main" id="{00000000-0008-0000-0400-00001B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28" name="2 CuadroTexto">
          <a:extLst>
            <a:ext uri="{FF2B5EF4-FFF2-40B4-BE49-F238E27FC236}">
              <a16:creationId xmlns:a16="http://schemas.microsoft.com/office/drawing/2014/main" id="{00000000-0008-0000-0400-00001C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29" name="3 CuadroTexto">
          <a:extLst>
            <a:ext uri="{FF2B5EF4-FFF2-40B4-BE49-F238E27FC236}">
              <a16:creationId xmlns:a16="http://schemas.microsoft.com/office/drawing/2014/main" id="{00000000-0008-0000-0400-00001D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30" name="4 CuadroTexto">
          <a:extLst>
            <a:ext uri="{FF2B5EF4-FFF2-40B4-BE49-F238E27FC236}">
              <a16:creationId xmlns:a16="http://schemas.microsoft.com/office/drawing/2014/main" id="{00000000-0008-0000-0400-00001E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31" name="5 CuadroTexto">
          <a:extLst>
            <a:ext uri="{FF2B5EF4-FFF2-40B4-BE49-F238E27FC236}">
              <a16:creationId xmlns:a16="http://schemas.microsoft.com/office/drawing/2014/main" id="{00000000-0008-0000-0400-00001F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32" name="6 CuadroTexto">
          <a:extLst>
            <a:ext uri="{FF2B5EF4-FFF2-40B4-BE49-F238E27FC236}">
              <a16:creationId xmlns:a16="http://schemas.microsoft.com/office/drawing/2014/main" id="{00000000-0008-0000-0400-000020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33" name="1 CuadroTexto">
          <a:extLst>
            <a:ext uri="{FF2B5EF4-FFF2-40B4-BE49-F238E27FC236}">
              <a16:creationId xmlns:a16="http://schemas.microsoft.com/office/drawing/2014/main" id="{00000000-0008-0000-0400-000021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34" name="2 CuadroTexto">
          <a:extLst>
            <a:ext uri="{FF2B5EF4-FFF2-40B4-BE49-F238E27FC236}">
              <a16:creationId xmlns:a16="http://schemas.microsoft.com/office/drawing/2014/main" id="{00000000-0008-0000-0400-000022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35" name="3 CuadroTexto">
          <a:extLst>
            <a:ext uri="{FF2B5EF4-FFF2-40B4-BE49-F238E27FC236}">
              <a16:creationId xmlns:a16="http://schemas.microsoft.com/office/drawing/2014/main" id="{00000000-0008-0000-0400-000023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36" name="4 CuadroTexto">
          <a:extLst>
            <a:ext uri="{FF2B5EF4-FFF2-40B4-BE49-F238E27FC236}">
              <a16:creationId xmlns:a16="http://schemas.microsoft.com/office/drawing/2014/main" id="{00000000-0008-0000-0400-000024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37" name="5 CuadroTexto">
          <a:extLst>
            <a:ext uri="{FF2B5EF4-FFF2-40B4-BE49-F238E27FC236}">
              <a16:creationId xmlns:a16="http://schemas.microsoft.com/office/drawing/2014/main" id="{00000000-0008-0000-0400-000025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38" name="6 CuadroTexto">
          <a:extLst>
            <a:ext uri="{FF2B5EF4-FFF2-40B4-BE49-F238E27FC236}">
              <a16:creationId xmlns:a16="http://schemas.microsoft.com/office/drawing/2014/main" id="{00000000-0008-0000-0400-000026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39" name="1 CuadroTexto">
          <a:extLst>
            <a:ext uri="{FF2B5EF4-FFF2-40B4-BE49-F238E27FC236}">
              <a16:creationId xmlns:a16="http://schemas.microsoft.com/office/drawing/2014/main" id="{00000000-0008-0000-0400-000027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40" name="2 CuadroTexto">
          <a:extLst>
            <a:ext uri="{FF2B5EF4-FFF2-40B4-BE49-F238E27FC236}">
              <a16:creationId xmlns:a16="http://schemas.microsoft.com/office/drawing/2014/main" id="{00000000-0008-0000-0400-000028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41" name="3 CuadroTexto">
          <a:extLst>
            <a:ext uri="{FF2B5EF4-FFF2-40B4-BE49-F238E27FC236}">
              <a16:creationId xmlns:a16="http://schemas.microsoft.com/office/drawing/2014/main" id="{00000000-0008-0000-0400-000029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42" name="4 CuadroTexto">
          <a:extLst>
            <a:ext uri="{FF2B5EF4-FFF2-40B4-BE49-F238E27FC236}">
              <a16:creationId xmlns:a16="http://schemas.microsoft.com/office/drawing/2014/main" id="{00000000-0008-0000-0400-00002A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43" name="5 CuadroTexto">
          <a:extLst>
            <a:ext uri="{FF2B5EF4-FFF2-40B4-BE49-F238E27FC236}">
              <a16:creationId xmlns:a16="http://schemas.microsoft.com/office/drawing/2014/main" id="{00000000-0008-0000-0400-00002B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44" name="6 CuadroTexto">
          <a:extLst>
            <a:ext uri="{FF2B5EF4-FFF2-40B4-BE49-F238E27FC236}">
              <a16:creationId xmlns:a16="http://schemas.microsoft.com/office/drawing/2014/main" id="{00000000-0008-0000-0400-00002C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45" name="1 CuadroTexto">
          <a:extLst>
            <a:ext uri="{FF2B5EF4-FFF2-40B4-BE49-F238E27FC236}">
              <a16:creationId xmlns:a16="http://schemas.microsoft.com/office/drawing/2014/main" id="{00000000-0008-0000-0400-00002D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46" name="2 CuadroTexto">
          <a:extLst>
            <a:ext uri="{FF2B5EF4-FFF2-40B4-BE49-F238E27FC236}">
              <a16:creationId xmlns:a16="http://schemas.microsoft.com/office/drawing/2014/main" id="{00000000-0008-0000-0400-00002E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47" name="3 CuadroTexto">
          <a:extLst>
            <a:ext uri="{FF2B5EF4-FFF2-40B4-BE49-F238E27FC236}">
              <a16:creationId xmlns:a16="http://schemas.microsoft.com/office/drawing/2014/main" id="{00000000-0008-0000-0400-00002F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48" name="4 CuadroTexto">
          <a:extLst>
            <a:ext uri="{FF2B5EF4-FFF2-40B4-BE49-F238E27FC236}">
              <a16:creationId xmlns:a16="http://schemas.microsoft.com/office/drawing/2014/main" id="{00000000-0008-0000-0400-000030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49" name="5 CuadroTexto">
          <a:extLst>
            <a:ext uri="{FF2B5EF4-FFF2-40B4-BE49-F238E27FC236}">
              <a16:creationId xmlns:a16="http://schemas.microsoft.com/office/drawing/2014/main" id="{00000000-0008-0000-0400-000031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50" name="6 CuadroTexto">
          <a:extLst>
            <a:ext uri="{FF2B5EF4-FFF2-40B4-BE49-F238E27FC236}">
              <a16:creationId xmlns:a16="http://schemas.microsoft.com/office/drawing/2014/main" id="{00000000-0008-0000-0400-000032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51" name="1 CuadroTexto">
          <a:extLst>
            <a:ext uri="{FF2B5EF4-FFF2-40B4-BE49-F238E27FC236}">
              <a16:creationId xmlns:a16="http://schemas.microsoft.com/office/drawing/2014/main" id="{00000000-0008-0000-0400-000033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52" name="2 CuadroTexto">
          <a:extLst>
            <a:ext uri="{FF2B5EF4-FFF2-40B4-BE49-F238E27FC236}">
              <a16:creationId xmlns:a16="http://schemas.microsoft.com/office/drawing/2014/main" id="{00000000-0008-0000-0400-000034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53" name="3 CuadroTexto">
          <a:extLst>
            <a:ext uri="{FF2B5EF4-FFF2-40B4-BE49-F238E27FC236}">
              <a16:creationId xmlns:a16="http://schemas.microsoft.com/office/drawing/2014/main" id="{00000000-0008-0000-0400-000035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54" name="4 CuadroTexto">
          <a:extLst>
            <a:ext uri="{FF2B5EF4-FFF2-40B4-BE49-F238E27FC236}">
              <a16:creationId xmlns:a16="http://schemas.microsoft.com/office/drawing/2014/main" id="{00000000-0008-0000-0400-000036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55" name="5 CuadroTexto">
          <a:extLst>
            <a:ext uri="{FF2B5EF4-FFF2-40B4-BE49-F238E27FC236}">
              <a16:creationId xmlns:a16="http://schemas.microsoft.com/office/drawing/2014/main" id="{00000000-0008-0000-0400-000037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56" name="6 CuadroTexto">
          <a:extLst>
            <a:ext uri="{FF2B5EF4-FFF2-40B4-BE49-F238E27FC236}">
              <a16:creationId xmlns:a16="http://schemas.microsoft.com/office/drawing/2014/main" id="{00000000-0008-0000-0400-000038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57" name="1 CuadroTexto">
          <a:extLst>
            <a:ext uri="{FF2B5EF4-FFF2-40B4-BE49-F238E27FC236}">
              <a16:creationId xmlns:a16="http://schemas.microsoft.com/office/drawing/2014/main" id="{00000000-0008-0000-0400-000039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58" name="2 CuadroTexto">
          <a:extLst>
            <a:ext uri="{FF2B5EF4-FFF2-40B4-BE49-F238E27FC236}">
              <a16:creationId xmlns:a16="http://schemas.microsoft.com/office/drawing/2014/main" id="{00000000-0008-0000-0400-00003A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59" name="3 CuadroTexto">
          <a:extLst>
            <a:ext uri="{FF2B5EF4-FFF2-40B4-BE49-F238E27FC236}">
              <a16:creationId xmlns:a16="http://schemas.microsoft.com/office/drawing/2014/main" id="{00000000-0008-0000-0400-00003B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60" name="4 CuadroTexto">
          <a:extLst>
            <a:ext uri="{FF2B5EF4-FFF2-40B4-BE49-F238E27FC236}">
              <a16:creationId xmlns:a16="http://schemas.microsoft.com/office/drawing/2014/main" id="{00000000-0008-0000-0400-00003C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61" name="5 CuadroTexto">
          <a:extLst>
            <a:ext uri="{FF2B5EF4-FFF2-40B4-BE49-F238E27FC236}">
              <a16:creationId xmlns:a16="http://schemas.microsoft.com/office/drawing/2014/main" id="{00000000-0008-0000-0400-00003D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62" name="6 CuadroTexto">
          <a:extLst>
            <a:ext uri="{FF2B5EF4-FFF2-40B4-BE49-F238E27FC236}">
              <a16:creationId xmlns:a16="http://schemas.microsoft.com/office/drawing/2014/main" id="{00000000-0008-0000-0400-00003E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63" name="1 CuadroTexto">
          <a:extLst>
            <a:ext uri="{FF2B5EF4-FFF2-40B4-BE49-F238E27FC236}">
              <a16:creationId xmlns:a16="http://schemas.microsoft.com/office/drawing/2014/main" id="{00000000-0008-0000-0400-00003F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64" name="2 CuadroTexto">
          <a:extLst>
            <a:ext uri="{FF2B5EF4-FFF2-40B4-BE49-F238E27FC236}">
              <a16:creationId xmlns:a16="http://schemas.microsoft.com/office/drawing/2014/main" id="{00000000-0008-0000-0400-000040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65" name="3 CuadroTexto">
          <a:extLst>
            <a:ext uri="{FF2B5EF4-FFF2-40B4-BE49-F238E27FC236}">
              <a16:creationId xmlns:a16="http://schemas.microsoft.com/office/drawing/2014/main" id="{00000000-0008-0000-0400-000041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66" name="4 CuadroTexto">
          <a:extLst>
            <a:ext uri="{FF2B5EF4-FFF2-40B4-BE49-F238E27FC236}">
              <a16:creationId xmlns:a16="http://schemas.microsoft.com/office/drawing/2014/main" id="{00000000-0008-0000-0400-000042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67" name="5 CuadroTexto">
          <a:extLst>
            <a:ext uri="{FF2B5EF4-FFF2-40B4-BE49-F238E27FC236}">
              <a16:creationId xmlns:a16="http://schemas.microsoft.com/office/drawing/2014/main" id="{00000000-0008-0000-0400-000043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68" name="6 CuadroTexto">
          <a:extLst>
            <a:ext uri="{FF2B5EF4-FFF2-40B4-BE49-F238E27FC236}">
              <a16:creationId xmlns:a16="http://schemas.microsoft.com/office/drawing/2014/main" id="{00000000-0008-0000-0400-000044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69" name="1 CuadroTexto">
          <a:extLst>
            <a:ext uri="{FF2B5EF4-FFF2-40B4-BE49-F238E27FC236}">
              <a16:creationId xmlns:a16="http://schemas.microsoft.com/office/drawing/2014/main" id="{00000000-0008-0000-0400-000045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70" name="2 CuadroTexto">
          <a:extLst>
            <a:ext uri="{FF2B5EF4-FFF2-40B4-BE49-F238E27FC236}">
              <a16:creationId xmlns:a16="http://schemas.microsoft.com/office/drawing/2014/main" id="{00000000-0008-0000-0400-000046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71" name="3 CuadroTexto">
          <a:extLst>
            <a:ext uri="{FF2B5EF4-FFF2-40B4-BE49-F238E27FC236}">
              <a16:creationId xmlns:a16="http://schemas.microsoft.com/office/drawing/2014/main" id="{00000000-0008-0000-0400-000047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72" name="4 CuadroTexto">
          <a:extLst>
            <a:ext uri="{FF2B5EF4-FFF2-40B4-BE49-F238E27FC236}">
              <a16:creationId xmlns:a16="http://schemas.microsoft.com/office/drawing/2014/main" id="{00000000-0008-0000-0400-000048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73" name="5 CuadroTexto">
          <a:extLst>
            <a:ext uri="{FF2B5EF4-FFF2-40B4-BE49-F238E27FC236}">
              <a16:creationId xmlns:a16="http://schemas.microsoft.com/office/drawing/2014/main" id="{00000000-0008-0000-0400-000049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74" name="6 CuadroTexto">
          <a:extLst>
            <a:ext uri="{FF2B5EF4-FFF2-40B4-BE49-F238E27FC236}">
              <a16:creationId xmlns:a16="http://schemas.microsoft.com/office/drawing/2014/main" id="{00000000-0008-0000-0400-00004A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75" name="1 CuadroTexto">
          <a:extLst>
            <a:ext uri="{FF2B5EF4-FFF2-40B4-BE49-F238E27FC236}">
              <a16:creationId xmlns:a16="http://schemas.microsoft.com/office/drawing/2014/main" id="{00000000-0008-0000-0400-00004B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76" name="2 CuadroTexto">
          <a:extLst>
            <a:ext uri="{FF2B5EF4-FFF2-40B4-BE49-F238E27FC236}">
              <a16:creationId xmlns:a16="http://schemas.microsoft.com/office/drawing/2014/main" id="{00000000-0008-0000-0400-00004C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77" name="3 CuadroTexto">
          <a:extLst>
            <a:ext uri="{FF2B5EF4-FFF2-40B4-BE49-F238E27FC236}">
              <a16:creationId xmlns:a16="http://schemas.microsoft.com/office/drawing/2014/main" id="{00000000-0008-0000-0400-00004D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78" name="4 CuadroTexto">
          <a:extLst>
            <a:ext uri="{FF2B5EF4-FFF2-40B4-BE49-F238E27FC236}">
              <a16:creationId xmlns:a16="http://schemas.microsoft.com/office/drawing/2014/main" id="{00000000-0008-0000-0400-00004E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79" name="5 CuadroTexto">
          <a:extLst>
            <a:ext uri="{FF2B5EF4-FFF2-40B4-BE49-F238E27FC236}">
              <a16:creationId xmlns:a16="http://schemas.microsoft.com/office/drawing/2014/main" id="{00000000-0008-0000-0400-00004F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80" name="6 CuadroTexto">
          <a:extLst>
            <a:ext uri="{FF2B5EF4-FFF2-40B4-BE49-F238E27FC236}">
              <a16:creationId xmlns:a16="http://schemas.microsoft.com/office/drawing/2014/main" id="{00000000-0008-0000-0400-000050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81" name="1 CuadroTexto">
          <a:extLst>
            <a:ext uri="{FF2B5EF4-FFF2-40B4-BE49-F238E27FC236}">
              <a16:creationId xmlns:a16="http://schemas.microsoft.com/office/drawing/2014/main" id="{00000000-0008-0000-0400-000051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82" name="2 CuadroTexto">
          <a:extLst>
            <a:ext uri="{FF2B5EF4-FFF2-40B4-BE49-F238E27FC236}">
              <a16:creationId xmlns:a16="http://schemas.microsoft.com/office/drawing/2014/main" id="{00000000-0008-0000-0400-000052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83" name="3 CuadroTexto">
          <a:extLst>
            <a:ext uri="{FF2B5EF4-FFF2-40B4-BE49-F238E27FC236}">
              <a16:creationId xmlns:a16="http://schemas.microsoft.com/office/drawing/2014/main" id="{00000000-0008-0000-0400-000053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84" name="4 CuadroTexto">
          <a:extLst>
            <a:ext uri="{FF2B5EF4-FFF2-40B4-BE49-F238E27FC236}">
              <a16:creationId xmlns:a16="http://schemas.microsoft.com/office/drawing/2014/main" id="{00000000-0008-0000-0400-000054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85" name="5 CuadroTexto">
          <a:extLst>
            <a:ext uri="{FF2B5EF4-FFF2-40B4-BE49-F238E27FC236}">
              <a16:creationId xmlns:a16="http://schemas.microsoft.com/office/drawing/2014/main" id="{00000000-0008-0000-0400-000055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86" name="6 CuadroTexto">
          <a:extLst>
            <a:ext uri="{FF2B5EF4-FFF2-40B4-BE49-F238E27FC236}">
              <a16:creationId xmlns:a16="http://schemas.microsoft.com/office/drawing/2014/main" id="{00000000-0008-0000-0400-000056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87" name="1 CuadroTexto">
          <a:extLst>
            <a:ext uri="{FF2B5EF4-FFF2-40B4-BE49-F238E27FC236}">
              <a16:creationId xmlns:a16="http://schemas.microsoft.com/office/drawing/2014/main" id="{00000000-0008-0000-0400-000057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88" name="2 CuadroTexto">
          <a:extLst>
            <a:ext uri="{FF2B5EF4-FFF2-40B4-BE49-F238E27FC236}">
              <a16:creationId xmlns:a16="http://schemas.microsoft.com/office/drawing/2014/main" id="{00000000-0008-0000-0400-000058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89" name="3 CuadroTexto">
          <a:extLst>
            <a:ext uri="{FF2B5EF4-FFF2-40B4-BE49-F238E27FC236}">
              <a16:creationId xmlns:a16="http://schemas.microsoft.com/office/drawing/2014/main" id="{00000000-0008-0000-0400-000059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90" name="4 CuadroTexto">
          <a:extLst>
            <a:ext uri="{FF2B5EF4-FFF2-40B4-BE49-F238E27FC236}">
              <a16:creationId xmlns:a16="http://schemas.microsoft.com/office/drawing/2014/main" id="{00000000-0008-0000-0400-00005A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91" name="5 CuadroTexto">
          <a:extLst>
            <a:ext uri="{FF2B5EF4-FFF2-40B4-BE49-F238E27FC236}">
              <a16:creationId xmlns:a16="http://schemas.microsoft.com/office/drawing/2014/main" id="{00000000-0008-0000-0400-00005B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92" name="6 CuadroTexto">
          <a:extLst>
            <a:ext uri="{FF2B5EF4-FFF2-40B4-BE49-F238E27FC236}">
              <a16:creationId xmlns:a16="http://schemas.microsoft.com/office/drawing/2014/main" id="{00000000-0008-0000-0400-00005C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93" name="1 CuadroTexto">
          <a:extLst>
            <a:ext uri="{FF2B5EF4-FFF2-40B4-BE49-F238E27FC236}">
              <a16:creationId xmlns:a16="http://schemas.microsoft.com/office/drawing/2014/main" id="{00000000-0008-0000-0400-00005D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94" name="2 CuadroTexto">
          <a:extLst>
            <a:ext uri="{FF2B5EF4-FFF2-40B4-BE49-F238E27FC236}">
              <a16:creationId xmlns:a16="http://schemas.microsoft.com/office/drawing/2014/main" id="{00000000-0008-0000-0400-00005E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95" name="3 CuadroTexto">
          <a:extLst>
            <a:ext uri="{FF2B5EF4-FFF2-40B4-BE49-F238E27FC236}">
              <a16:creationId xmlns:a16="http://schemas.microsoft.com/office/drawing/2014/main" id="{00000000-0008-0000-0400-00005F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96" name="4 CuadroTexto">
          <a:extLst>
            <a:ext uri="{FF2B5EF4-FFF2-40B4-BE49-F238E27FC236}">
              <a16:creationId xmlns:a16="http://schemas.microsoft.com/office/drawing/2014/main" id="{00000000-0008-0000-0400-000060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97" name="5 CuadroTexto">
          <a:extLst>
            <a:ext uri="{FF2B5EF4-FFF2-40B4-BE49-F238E27FC236}">
              <a16:creationId xmlns:a16="http://schemas.microsoft.com/office/drawing/2014/main" id="{00000000-0008-0000-0400-000061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98" name="6 CuadroTexto">
          <a:extLst>
            <a:ext uri="{FF2B5EF4-FFF2-40B4-BE49-F238E27FC236}">
              <a16:creationId xmlns:a16="http://schemas.microsoft.com/office/drawing/2014/main" id="{00000000-0008-0000-0400-000062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99" name="1 CuadroTexto">
          <a:extLst>
            <a:ext uri="{FF2B5EF4-FFF2-40B4-BE49-F238E27FC236}">
              <a16:creationId xmlns:a16="http://schemas.microsoft.com/office/drawing/2014/main" id="{00000000-0008-0000-0400-000063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100" name="2 CuadroTexto">
          <a:extLst>
            <a:ext uri="{FF2B5EF4-FFF2-40B4-BE49-F238E27FC236}">
              <a16:creationId xmlns:a16="http://schemas.microsoft.com/office/drawing/2014/main" id="{00000000-0008-0000-0400-000064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101" name="3 CuadroTexto">
          <a:extLst>
            <a:ext uri="{FF2B5EF4-FFF2-40B4-BE49-F238E27FC236}">
              <a16:creationId xmlns:a16="http://schemas.microsoft.com/office/drawing/2014/main" id="{00000000-0008-0000-0400-000065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102" name="4 CuadroTexto">
          <a:extLst>
            <a:ext uri="{FF2B5EF4-FFF2-40B4-BE49-F238E27FC236}">
              <a16:creationId xmlns:a16="http://schemas.microsoft.com/office/drawing/2014/main" id="{00000000-0008-0000-0400-000066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103" name="5 CuadroTexto">
          <a:extLst>
            <a:ext uri="{FF2B5EF4-FFF2-40B4-BE49-F238E27FC236}">
              <a16:creationId xmlns:a16="http://schemas.microsoft.com/office/drawing/2014/main" id="{00000000-0008-0000-0400-000067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104" name="6 CuadroTexto">
          <a:extLst>
            <a:ext uri="{FF2B5EF4-FFF2-40B4-BE49-F238E27FC236}">
              <a16:creationId xmlns:a16="http://schemas.microsoft.com/office/drawing/2014/main" id="{00000000-0008-0000-0400-000068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105" name="1 CuadroTexto">
          <a:extLst>
            <a:ext uri="{FF2B5EF4-FFF2-40B4-BE49-F238E27FC236}">
              <a16:creationId xmlns:a16="http://schemas.microsoft.com/office/drawing/2014/main" id="{00000000-0008-0000-0400-000069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106" name="2 CuadroTexto">
          <a:extLst>
            <a:ext uri="{FF2B5EF4-FFF2-40B4-BE49-F238E27FC236}">
              <a16:creationId xmlns:a16="http://schemas.microsoft.com/office/drawing/2014/main" id="{00000000-0008-0000-0400-00006A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107" name="3 CuadroTexto">
          <a:extLst>
            <a:ext uri="{FF2B5EF4-FFF2-40B4-BE49-F238E27FC236}">
              <a16:creationId xmlns:a16="http://schemas.microsoft.com/office/drawing/2014/main" id="{00000000-0008-0000-0400-00006B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108" name="4 CuadroTexto">
          <a:extLst>
            <a:ext uri="{FF2B5EF4-FFF2-40B4-BE49-F238E27FC236}">
              <a16:creationId xmlns:a16="http://schemas.microsoft.com/office/drawing/2014/main" id="{00000000-0008-0000-0400-00006C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109" name="5 CuadroTexto">
          <a:extLst>
            <a:ext uri="{FF2B5EF4-FFF2-40B4-BE49-F238E27FC236}">
              <a16:creationId xmlns:a16="http://schemas.microsoft.com/office/drawing/2014/main" id="{00000000-0008-0000-0400-00006D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110" name="6 CuadroTexto">
          <a:extLst>
            <a:ext uri="{FF2B5EF4-FFF2-40B4-BE49-F238E27FC236}">
              <a16:creationId xmlns:a16="http://schemas.microsoft.com/office/drawing/2014/main" id="{00000000-0008-0000-0400-00006E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12" name="2 CuadroTexto">
          <a:extLst>
            <a:ext uri="{FF2B5EF4-FFF2-40B4-BE49-F238E27FC236}">
              <a16:creationId xmlns:a16="http://schemas.microsoft.com/office/drawing/2014/main" id="{00000000-0008-0000-0400-000070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13" name="3 CuadroTexto">
          <a:extLst>
            <a:ext uri="{FF2B5EF4-FFF2-40B4-BE49-F238E27FC236}">
              <a16:creationId xmlns:a16="http://schemas.microsoft.com/office/drawing/2014/main" id="{00000000-0008-0000-0400-000071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14" name="4 CuadroTexto">
          <a:extLst>
            <a:ext uri="{FF2B5EF4-FFF2-40B4-BE49-F238E27FC236}">
              <a16:creationId xmlns:a16="http://schemas.microsoft.com/office/drawing/2014/main" id="{00000000-0008-0000-0400-000072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15" name="5 CuadroTexto">
          <a:extLst>
            <a:ext uri="{FF2B5EF4-FFF2-40B4-BE49-F238E27FC236}">
              <a16:creationId xmlns:a16="http://schemas.microsoft.com/office/drawing/2014/main" id="{00000000-0008-0000-0400-000073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16" name="6 CuadroTexto">
          <a:extLst>
            <a:ext uri="{FF2B5EF4-FFF2-40B4-BE49-F238E27FC236}">
              <a16:creationId xmlns:a16="http://schemas.microsoft.com/office/drawing/2014/main" id="{00000000-0008-0000-0400-000074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17" name="1 CuadroTexto">
          <a:extLst>
            <a:ext uri="{FF2B5EF4-FFF2-40B4-BE49-F238E27FC236}">
              <a16:creationId xmlns:a16="http://schemas.microsoft.com/office/drawing/2014/main" id="{00000000-0008-0000-0400-000075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18" name="2 CuadroTexto">
          <a:extLst>
            <a:ext uri="{FF2B5EF4-FFF2-40B4-BE49-F238E27FC236}">
              <a16:creationId xmlns:a16="http://schemas.microsoft.com/office/drawing/2014/main" id="{00000000-0008-0000-0400-000076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19" name="3 CuadroTexto">
          <a:extLst>
            <a:ext uri="{FF2B5EF4-FFF2-40B4-BE49-F238E27FC236}">
              <a16:creationId xmlns:a16="http://schemas.microsoft.com/office/drawing/2014/main" id="{00000000-0008-0000-0400-000077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20" name="4 CuadroTexto">
          <a:extLst>
            <a:ext uri="{FF2B5EF4-FFF2-40B4-BE49-F238E27FC236}">
              <a16:creationId xmlns:a16="http://schemas.microsoft.com/office/drawing/2014/main" id="{00000000-0008-0000-0400-000078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21" name="5 CuadroTexto">
          <a:extLst>
            <a:ext uri="{FF2B5EF4-FFF2-40B4-BE49-F238E27FC236}">
              <a16:creationId xmlns:a16="http://schemas.microsoft.com/office/drawing/2014/main" id="{00000000-0008-0000-0400-000079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22" name="6 CuadroTexto">
          <a:extLst>
            <a:ext uri="{FF2B5EF4-FFF2-40B4-BE49-F238E27FC236}">
              <a16:creationId xmlns:a16="http://schemas.microsoft.com/office/drawing/2014/main" id="{00000000-0008-0000-0400-00007A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23" name="1 CuadroTexto">
          <a:extLst>
            <a:ext uri="{FF2B5EF4-FFF2-40B4-BE49-F238E27FC236}">
              <a16:creationId xmlns:a16="http://schemas.microsoft.com/office/drawing/2014/main" id="{00000000-0008-0000-0400-00007B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24" name="2 CuadroTexto">
          <a:extLst>
            <a:ext uri="{FF2B5EF4-FFF2-40B4-BE49-F238E27FC236}">
              <a16:creationId xmlns:a16="http://schemas.microsoft.com/office/drawing/2014/main" id="{00000000-0008-0000-0400-00007C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25" name="3 CuadroTexto">
          <a:extLst>
            <a:ext uri="{FF2B5EF4-FFF2-40B4-BE49-F238E27FC236}">
              <a16:creationId xmlns:a16="http://schemas.microsoft.com/office/drawing/2014/main" id="{00000000-0008-0000-0400-00007D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26" name="4 CuadroTexto">
          <a:extLst>
            <a:ext uri="{FF2B5EF4-FFF2-40B4-BE49-F238E27FC236}">
              <a16:creationId xmlns:a16="http://schemas.microsoft.com/office/drawing/2014/main" id="{00000000-0008-0000-0400-00007E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27" name="5 CuadroTexto">
          <a:extLst>
            <a:ext uri="{FF2B5EF4-FFF2-40B4-BE49-F238E27FC236}">
              <a16:creationId xmlns:a16="http://schemas.microsoft.com/office/drawing/2014/main" id="{00000000-0008-0000-0400-00007F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28" name="6 CuadroTexto">
          <a:extLst>
            <a:ext uri="{FF2B5EF4-FFF2-40B4-BE49-F238E27FC236}">
              <a16:creationId xmlns:a16="http://schemas.microsoft.com/office/drawing/2014/main" id="{00000000-0008-0000-0400-000080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29" name="1 CuadroTexto">
          <a:extLst>
            <a:ext uri="{FF2B5EF4-FFF2-40B4-BE49-F238E27FC236}">
              <a16:creationId xmlns:a16="http://schemas.microsoft.com/office/drawing/2014/main" id="{00000000-0008-0000-0400-000081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30" name="2 CuadroTexto">
          <a:extLst>
            <a:ext uri="{FF2B5EF4-FFF2-40B4-BE49-F238E27FC236}">
              <a16:creationId xmlns:a16="http://schemas.microsoft.com/office/drawing/2014/main" id="{00000000-0008-0000-0400-000082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31" name="3 CuadroTexto">
          <a:extLst>
            <a:ext uri="{FF2B5EF4-FFF2-40B4-BE49-F238E27FC236}">
              <a16:creationId xmlns:a16="http://schemas.microsoft.com/office/drawing/2014/main" id="{00000000-0008-0000-0400-000083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32" name="4 CuadroTexto">
          <a:extLst>
            <a:ext uri="{FF2B5EF4-FFF2-40B4-BE49-F238E27FC236}">
              <a16:creationId xmlns:a16="http://schemas.microsoft.com/office/drawing/2014/main" id="{00000000-0008-0000-0400-000084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33" name="5 CuadroTexto">
          <a:extLst>
            <a:ext uri="{FF2B5EF4-FFF2-40B4-BE49-F238E27FC236}">
              <a16:creationId xmlns:a16="http://schemas.microsoft.com/office/drawing/2014/main" id="{00000000-0008-0000-0400-000085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34" name="6 CuadroTexto">
          <a:extLst>
            <a:ext uri="{FF2B5EF4-FFF2-40B4-BE49-F238E27FC236}">
              <a16:creationId xmlns:a16="http://schemas.microsoft.com/office/drawing/2014/main" id="{00000000-0008-0000-0400-000086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35" name="1 CuadroTexto">
          <a:extLst>
            <a:ext uri="{FF2B5EF4-FFF2-40B4-BE49-F238E27FC236}">
              <a16:creationId xmlns:a16="http://schemas.microsoft.com/office/drawing/2014/main" id="{00000000-0008-0000-0400-000087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36" name="2 CuadroTexto">
          <a:extLst>
            <a:ext uri="{FF2B5EF4-FFF2-40B4-BE49-F238E27FC236}">
              <a16:creationId xmlns:a16="http://schemas.microsoft.com/office/drawing/2014/main" id="{00000000-0008-0000-0400-000088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37" name="3 CuadroTexto">
          <a:extLst>
            <a:ext uri="{FF2B5EF4-FFF2-40B4-BE49-F238E27FC236}">
              <a16:creationId xmlns:a16="http://schemas.microsoft.com/office/drawing/2014/main" id="{00000000-0008-0000-0400-000089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38" name="4 CuadroTexto">
          <a:extLst>
            <a:ext uri="{FF2B5EF4-FFF2-40B4-BE49-F238E27FC236}">
              <a16:creationId xmlns:a16="http://schemas.microsoft.com/office/drawing/2014/main" id="{00000000-0008-0000-0400-00008A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39" name="5 CuadroTexto">
          <a:extLst>
            <a:ext uri="{FF2B5EF4-FFF2-40B4-BE49-F238E27FC236}">
              <a16:creationId xmlns:a16="http://schemas.microsoft.com/office/drawing/2014/main" id="{00000000-0008-0000-0400-00008B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40" name="6 CuadroTexto">
          <a:extLst>
            <a:ext uri="{FF2B5EF4-FFF2-40B4-BE49-F238E27FC236}">
              <a16:creationId xmlns:a16="http://schemas.microsoft.com/office/drawing/2014/main" id="{00000000-0008-0000-0400-00008C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41" name="1 CuadroTexto">
          <a:extLst>
            <a:ext uri="{FF2B5EF4-FFF2-40B4-BE49-F238E27FC236}">
              <a16:creationId xmlns:a16="http://schemas.microsoft.com/office/drawing/2014/main" id="{00000000-0008-0000-0400-00008D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42" name="2 CuadroTexto">
          <a:extLst>
            <a:ext uri="{FF2B5EF4-FFF2-40B4-BE49-F238E27FC236}">
              <a16:creationId xmlns:a16="http://schemas.microsoft.com/office/drawing/2014/main" id="{00000000-0008-0000-0400-00008E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43" name="3 CuadroTexto">
          <a:extLst>
            <a:ext uri="{FF2B5EF4-FFF2-40B4-BE49-F238E27FC236}">
              <a16:creationId xmlns:a16="http://schemas.microsoft.com/office/drawing/2014/main" id="{00000000-0008-0000-0400-00008F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44" name="4 CuadroTexto">
          <a:extLst>
            <a:ext uri="{FF2B5EF4-FFF2-40B4-BE49-F238E27FC236}">
              <a16:creationId xmlns:a16="http://schemas.microsoft.com/office/drawing/2014/main" id="{00000000-0008-0000-0400-000090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45" name="5 CuadroTexto">
          <a:extLst>
            <a:ext uri="{FF2B5EF4-FFF2-40B4-BE49-F238E27FC236}">
              <a16:creationId xmlns:a16="http://schemas.microsoft.com/office/drawing/2014/main" id="{00000000-0008-0000-0400-000091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46" name="6 CuadroTexto">
          <a:extLst>
            <a:ext uri="{FF2B5EF4-FFF2-40B4-BE49-F238E27FC236}">
              <a16:creationId xmlns:a16="http://schemas.microsoft.com/office/drawing/2014/main" id="{00000000-0008-0000-0400-000092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313207</xdr:colOff>
      <xdr:row>1</xdr:row>
      <xdr:rowOff>13606</xdr:rowOff>
    </xdr:from>
    <xdr:ext cx="376676" cy="625929"/>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0600" y="380999"/>
          <a:ext cx="376676" cy="625929"/>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2</xdr:col>
      <xdr:colOff>266700</xdr:colOff>
      <xdr:row>26</xdr:row>
      <xdr:rowOff>0</xdr:rowOff>
    </xdr:from>
    <xdr:ext cx="184731" cy="264560"/>
    <xdr:sp macro="" textlink="">
      <xdr:nvSpPr>
        <xdr:cNvPr id="2" name="2 CuadroTexto">
          <a:extLst>
            <a:ext uri="{FF2B5EF4-FFF2-40B4-BE49-F238E27FC236}">
              <a16:creationId xmlns:a16="http://schemas.microsoft.com/office/drawing/2014/main" id="{00000000-0008-0000-0600-000002000000}"/>
            </a:ext>
          </a:extLst>
        </xdr:cNvPr>
        <xdr:cNvSpPr txBox="1"/>
      </xdr:nvSpPr>
      <xdr:spPr>
        <a:xfrm>
          <a:off x="16668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26</xdr:row>
      <xdr:rowOff>0</xdr:rowOff>
    </xdr:from>
    <xdr:ext cx="184731" cy="264560"/>
    <xdr:sp macro="" textlink="">
      <xdr:nvSpPr>
        <xdr:cNvPr id="3" name="3 CuadroTexto">
          <a:extLst>
            <a:ext uri="{FF2B5EF4-FFF2-40B4-BE49-F238E27FC236}">
              <a16:creationId xmlns:a16="http://schemas.microsoft.com/office/drawing/2014/main" id="{00000000-0008-0000-0600-000003000000}"/>
            </a:ext>
          </a:extLst>
        </xdr:cNvPr>
        <xdr:cNvSpPr txBox="1"/>
      </xdr:nvSpPr>
      <xdr:spPr>
        <a:xfrm>
          <a:off x="16668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26</xdr:row>
      <xdr:rowOff>0</xdr:rowOff>
    </xdr:from>
    <xdr:ext cx="184731" cy="264560"/>
    <xdr:sp macro="" textlink="">
      <xdr:nvSpPr>
        <xdr:cNvPr id="4" name="4 CuadroTexto">
          <a:extLst>
            <a:ext uri="{FF2B5EF4-FFF2-40B4-BE49-F238E27FC236}">
              <a16:creationId xmlns:a16="http://schemas.microsoft.com/office/drawing/2014/main" id="{00000000-0008-0000-0600-000004000000}"/>
            </a:ext>
          </a:extLst>
        </xdr:cNvPr>
        <xdr:cNvSpPr txBox="1"/>
      </xdr:nvSpPr>
      <xdr:spPr>
        <a:xfrm>
          <a:off x="16668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26</xdr:row>
      <xdr:rowOff>0</xdr:rowOff>
    </xdr:from>
    <xdr:ext cx="184731" cy="264560"/>
    <xdr:sp macro="" textlink="">
      <xdr:nvSpPr>
        <xdr:cNvPr id="5" name="5 CuadroTexto">
          <a:extLst>
            <a:ext uri="{FF2B5EF4-FFF2-40B4-BE49-F238E27FC236}">
              <a16:creationId xmlns:a16="http://schemas.microsoft.com/office/drawing/2014/main" id="{00000000-0008-0000-0600-000005000000}"/>
            </a:ext>
          </a:extLst>
        </xdr:cNvPr>
        <xdr:cNvSpPr txBox="1"/>
      </xdr:nvSpPr>
      <xdr:spPr>
        <a:xfrm>
          <a:off x="16668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26</xdr:row>
      <xdr:rowOff>0</xdr:rowOff>
    </xdr:from>
    <xdr:ext cx="184731" cy="264560"/>
    <xdr:sp macro="" textlink="">
      <xdr:nvSpPr>
        <xdr:cNvPr id="6" name="6 CuadroTexto">
          <a:extLst>
            <a:ext uri="{FF2B5EF4-FFF2-40B4-BE49-F238E27FC236}">
              <a16:creationId xmlns:a16="http://schemas.microsoft.com/office/drawing/2014/main" id="{00000000-0008-0000-0600-000006000000}"/>
            </a:ext>
          </a:extLst>
        </xdr:cNvPr>
        <xdr:cNvSpPr txBox="1"/>
      </xdr:nvSpPr>
      <xdr:spPr>
        <a:xfrm>
          <a:off x="16668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26</xdr:row>
      <xdr:rowOff>0</xdr:rowOff>
    </xdr:from>
    <xdr:ext cx="184731" cy="264560"/>
    <xdr:sp macro="" textlink="">
      <xdr:nvSpPr>
        <xdr:cNvPr id="7" name="1 CuadroTexto">
          <a:extLst>
            <a:ext uri="{FF2B5EF4-FFF2-40B4-BE49-F238E27FC236}">
              <a16:creationId xmlns:a16="http://schemas.microsoft.com/office/drawing/2014/main" id="{00000000-0008-0000-0600-000007000000}"/>
            </a:ext>
          </a:extLst>
        </xdr:cNvPr>
        <xdr:cNvSpPr txBox="1"/>
      </xdr:nvSpPr>
      <xdr:spPr>
        <a:xfrm>
          <a:off x="16668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26</xdr:row>
      <xdr:rowOff>0</xdr:rowOff>
    </xdr:from>
    <xdr:ext cx="184731" cy="264560"/>
    <xdr:sp macro="" textlink="">
      <xdr:nvSpPr>
        <xdr:cNvPr id="8" name="2 CuadroTexto">
          <a:extLst>
            <a:ext uri="{FF2B5EF4-FFF2-40B4-BE49-F238E27FC236}">
              <a16:creationId xmlns:a16="http://schemas.microsoft.com/office/drawing/2014/main" id="{00000000-0008-0000-0600-000008000000}"/>
            </a:ext>
          </a:extLst>
        </xdr:cNvPr>
        <xdr:cNvSpPr txBox="1"/>
      </xdr:nvSpPr>
      <xdr:spPr>
        <a:xfrm>
          <a:off x="16668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26</xdr:row>
      <xdr:rowOff>0</xdr:rowOff>
    </xdr:from>
    <xdr:ext cx="184731" cy="264560"/>
    <xdr:sp macro="" textlink="">
      <xdr:nvSpPr>
        <xdr:cNvPr id="9" name="3 CuadroTexto">
          <a:extLst>
            <a:ext uri="{FF2B5EF4-FFF2-40B4-BE49-F238E27FC236}">
              <a16:creationId xmlns:a16="http://schemas.microsoft.com/office/drawing/2014/main" id="{00000000-0008-0000-0600-000009000000}"/>
            </a:ext>
          </a:extLst>
        </xdr:cNvPr>
        <xdr:cNvSpPr txBox="1"/>
      </xdr:nvSpPr>
      <xdr:spPr>
        <a:xfrm>
          <a:off x="16668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26</xdr:row>
      <xdr:rowOff>0</xdr:rowOff>
    </xdr:from>
    <xdr:ext cx="184731" cy="264560"/>
    <xdr:sp macro="" textlink="">
      <xdr:nvSpPr>
        <xdr:cNvPr id="10" name="4 CuadroTexto">
          <a:extLst>
            <a:ext uri="{FF2B5EF4-FFF2-40B4-BE49-F238E27FC236}">
              <a16:creationId xmlns:a16="http://schemas.microsoft.com/office/drawing/2014/main" id="{00000000-0008-0000-0600-00000A000000}"/>
            </a:ext>
          </a:extLst>
        </xdr:cNvPr>
        <xdr:cNvSpPr txBox="1"/>
      </xdr:nvSpPr>
      <xdr:spPr>
        <a:xfrm>
          <a:off x="16668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26</xdr:row>
      <xdr:rowOff>0</xdr:rowOff>
    </xdr:from>
    <xdr:ext cx="184731" cy="264560"/>
    <xdr:sp macro="" textlink="">
      <xdr:nvSpPr>
        <xdr:cNvPr id="11" name="5 CuadroTexto">
          <a:extLst>
            <a:ext uri="{FF2B5EF4-FFF2-40B4-BE49-F238E27FC236}">
              <a16:creationId xmlns:a16="http://schemas.microsoft.com/office/drawing/2014/main" id="{00000000-0008-0000-0600-00000B000000}"/>
            </a:ext>
          </a:extLst>
        </xdr:cNvPr>
        <xdr:cNvSpPr txBox="1"/>
      </xdr:nvSpPr>
      <xdr:spPr>
        <a:xfrm>
          <a:off x="16668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26</xdr:row>
      <xdr:rowOff>0</xdr:rowOff>
    </xdr:from>
    <xdr:ext cx="184731" cy="264560"/>
    <xdr:sp macro="" textlink="">
      <xdr:nvSpPr>
        <xdr:cNvPr id="12" name="6 CuadroTexto">
          <a:extLst>
            <a:ext uri="{FF2B5EF4-FFF2-40B4-BE49-F238E27FC236}">
              <a16:creationId xmlns:a16="http://schemas.microsoft.com/office/drawing/2014/main" id="{00000000-0008-0000-0600-00000C000000}"/>
            </a:ext>
          </a:extLst>
        </xdr:cNvPr>
        <xdr:cNvSpPr txBox="1"/>
      </xdr:nvSpPr>
      <xdr:spPr>
        <a:xfrm>
          <a:off x="16668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13" name="2 CuadroTexto">
          <a:extLst>
            <a:ext uri="{FF2B5EF4-FFF2-40B4-BE49-F238E27FC236}">
              <a16:creationId xmlns:a16="http://schemas.microsoft.com/office/drawing/2014/main" id="{00000000-0008-0000-0600-00000D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14" name="3 CuadroTexto">
          <a:extLst>
            <a:ext uri="{FF2B5EF4-FFF2-40B4-BE49-F238E27FC236}">
              <a16:creationId xmlns:a16="http://schemas.microsoft.com/office/drawing/2014/main" id="{00000000-0008-0000-0600-00000E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15" name="4 CuadroTexto">
          <a:extLst>
            <a:ext uri="{FF2B5EF4-FFF2-40B4-BE49-F238E27FC236}">
              <a16:creationId xmlns:a16="http://schemas.microsoft.com/office/drawing/2014/main" id="{00000000-0008-0000-0600-00000F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16" name="5 CuadroTexto">
          <a:extLst>
            <a:ext uri="{FF2B5EF4-FFF2-40B4-BE49-F238E27FC236}">
              <a16:creationId xmlns:a16="http://schemas.microsoft.com/office/drawing/2014/main" id="{00000000-0008-0000-0600-000010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17" name="6 CuadroTexto">
          <a:extLst>
            <a:ext uri="{FF2B5EF4-FFF2-40B4-BE49-F238E27FC236}">
              <a16:creationId xmlns:a16="http://schemas.microsoft.com/office/drawing/2014/main" id="{00000000-0008-0000-0600-000011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18" name="1 CuadroTexto">
          <a:extLst>
            <a:ext uri="{FF2B5EF4-FFF2-40B4-BE49-F238E27FC236}">
              <a16:creationId xmlns:a16="http://schemas.microsoft.com/office/drawing/2014/main" id="{00000000-0008-0000-0600-000012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19" name="2 CuadroTexto">
          <a:extLst>
            <a:ext uri="{FF2B5EF4-FFF2-40B4-BE49-F238E27FC236}">
              <a16:creationId xmlns:a16="http://schemas.microsoft.com/office/drawing/2014/main" id="{00000000-0008-0000-0600-000013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20" name="3 CuadroTexto">
          <a:extLst>
            <a:ext uri="{FF2B5EF4-FFF2-40B4-BE49-F238E27FC236}">
              <a16:creationId xmlns:a16="http://schemas.microsoft.com/office/drawing/2014/main" id="{00000000-0008-0000-0600-000014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21" name="4 CuadroTexto">
          <a:extLst>
            <a:ext uri="{FF2B5EF4-FFF2-40B4-BE49-F238E27FC236}">
              <a16:creationId xmlns:a16="http://schemas.microsoft.com/office/drawing/2014/main" id="{00000000-0008-0000-0600-000015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22" name="5 CuadroTexto">
          <a:extLst>
            <a:ext uri="{FF2B5EF4-FFF2-40B4-BE49-F238E27FC236}">
              <a16:creationId xmlns:a16="http://schemas.microsoft.com/office/drawing/2014/main" id="{00000000-0008-0000-0600-000016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23" name="6 CuadroTexto">
          <a:extLst>
            <a:ext uri="{FF2B5EF4-FFF2-40B4-BE49-F238E27FC236}">
              <a16:creationId xmlns:a16="http://schemas.microsoft.com/office/drawing/2014/main" id="{00000000-0008-0000-0600-000017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24</xdr:row>
      <xdr:rowOff>0</xdr:rowOff>
    </xdr:from>
    <xdr:ext cx="184731" cy="264560"/>
    <xdr:sp macro="" textlink="">
      <xdr:nvSpPr>
        <xdr:cNvPr id="24" name="2 CuadroTexto">
          <a:extLst>
            <a:ext uri="{FF2B5EF4-FFF2-40B4-BE49-F238E27FC236}">
              <a16:creationId xmlns:a16="http://schemas.microsoft.com/office/drawing/2014/main" id="{00000000-0008-0000-0600-000018000000}"/>
            </a:ext>
          </a:extLst>
        </xdr:cNvPr>
        <xdr:cNvSpPr txBox="1"/>
      </xdr:nvSpPr>
      <xdr:spPr>
        <a:xfrm>
          <a:off x="1666875" y="68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24</xdr:row>
      <xdr:rowOff>0</xdr:rowOff>
    </xdr:from>
    <xdr:ext cx="184731" cy="264560"/>
    <xdr:sp macro="" textlink="">
      <xdr:nvSpPr>
        <xdr:cNvPr id="25" name="3 CuadroTexto">
          <a:extLst>
            <a:ext uri="{FF2B5EF4-FFF2-40B4-BE49-F238E27FC236}">
              <a16:creationId xmlns:a16="http://schemas.microsoft.com/office/drawing/2014/main" id="{00000000-0008-0000-0600-000019000000}"/>
            </a:ext>
          </a:extLst>
        </xdr:cNvPr>
        <xdr:cNvSpPr txBox="1"/>
      </xdr:nvSpPr>
      <xdr:spPr>
        <a:xfrm>
          <a:off x="1666875" y="68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24</xdr:row>
      <xdr:rowOff>0</xdr:rowOff>
    </xdr:from>
    <xdr:ext cx="184731" cy="264560"/>
    <xdr:sp macro="" textlink="">
      <xdr:nvSpPr>
        <xdr:cNvPr id="26" name="4 CuadroTexto">
          <a:extLst>
            <a:ext uri="{FF2B5EF4-FFF2-40B4-BE49-F238E27FC236}">
              <a16:creationId xmlns:a16="http://schemas.microsoft.com/office/drawing/2014/main" id="{00000000-0008-0000-0600-00001A000000}"/>
            </a:ext>
          </a:extLst>
        </xdr:cNvPr>
        <xdr:cNvSpPr txBox="1"/>
      </xdr:nvSpPr>
      <xdr:spPr>
        <a:xfrm>
          <a:off x="1666875" y="68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24</xdr:row>
      <xdr:rowOff>0</xdr:rowOff>
    </xdr:from>
    <xdr:ext cx="184731" cy="264560"/>
    <xdr:sp macro="" textlink="">
      <xdr:nvSpPr>
        <xdr:cNvPr id="27" name="5 CuadroTexto">
          <a:extLst>
            <a:ext uri="{FF2B5EF4-FFF2-40B4-BE49-F238E27FC236}">
              <a16:creationId xmlns:a16="http://schemas.microsoft.com/office/drawing/2014/main" id="{00000000-0008-0000-0600-00001B000000}"/>
            </a:ext>
          </a:extLst>
        </xdr:cNvPr>
        <xdr:cNvSpPr txBox="1"/>
      </xdr:nvSpPr>
      <xdr:spPr>
        <a:xfrm>
          <a:off x="1666875" y="68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24</xdr:row>
      <xdr:rowOff>0</xdr:rowOff>
    </xdr:from>
    <xdr:ext cx="184731" cy="264560"/>
    <xdr:sp macro="" textlink="">
      <xdr:nvSpPr>
        <xdr:cNvPr id="28" name="6 CuadroTexto">
          <a:extLst>
            <a:ext uri="{FF2B5EF4-FFF2-40B4-BE49-F238E27FC236}">
              <a16:creationId xmlns:a16="http://schemas.microsoft.com/office/drawing/2014/main" id="{00000000-0008-0000-0600-00001C000000}"/>
            </a:ext>
          </a:extLst>
        </xdr:cNvPr>
        <xdr:cNvSpPr txBox="1"/>
      </xdr:nvSpPr>
      <xdr:spPr>
        <a:xfrm>
          <a:off x="1666875" y="68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24</xdr:row>
      <xdr:rowOff>0</xdr:rowOff>
    </xdr:from>
    <xdr:ext cx="184731" cy="264560"/>
    <xdr:sp macro="" textlink="">
      <xdr:nvSpPr>
        <xdr:cNvPr id="29" name="1 CuadroTexto">
          <a:extLst>
            <a:ext uri="{FF2B5EF4-FFF2-40B4-BE49-F238E27FC236}">
              <a16:creationId xmlns:a16="http://schemas.microsoft.com/office/drawing/2014/main" id="{00000000-0008-0000-0600-00001D000000}"/>
            </a:ext>
          </a:extLst>
        </xdr:cNvPr>
        <xdr:cNvSpPr txBox="1"/>
      </xdr:nvSpPr>
      <xdr:spPr>
        <a:xfrm>
          <a:off x="1666875" y="68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24</xdr:row>
      <xdr:rowOff>0</xdr:rowOff>
    </xdr:from>
    <xdr:ext cx="184731" cy="264560"/>
    <xdr:sp macro="" textlink="">
      <xdr:nvSpPr>
        <xdr:cNvPr id="30" name="2 CuadroTexto">
          <a:extLst>
            <a:ext uri="{FF2B5EF4-FFF2-40B4-BE49-F238E27FC236}">
              <a16:creationId xmlns:a16="http://schemas.microsoft.com/office/drawing/2014/main" id="{00000000-0008-0000-0600-00001E000000}"/>
            </a:ext>
          </a:extLst>
        </xdr:cNvPr>
        <xdr:cNvSpPr txBox="1"/>
      </xdr:nvSpPr>
      <xdr:spPr>
        <a:xfrm>
          <a:off x="1666875" y="68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24</xdr:row>
      <xdr:rowOff>0</xdr:rowOff>
    </xdr:from>
    <xdr:ext cx="184731" cy="264560"/>
    <xdr:sp macro="" textlink="">
      <xdr:nvSpPr>
        <xdr:cNvPr id="31" name="3 CuadroTexto">
          <a:extLst>
            <a:ext uri="{FF2B5EF4-FFF2-40B4-BE49-F238E27FC236}">
              <a16:creationId xmlns:a16="http://schemas.microsoft.com/office/drawing/2014/main" id="{00000000-0008-0000-0600-00001F000000}"/>
            </a:ext>
          </a:extLst>
        </xdr:cNvPr>
        <xdr:cNvSpPr txBox="1"/>
      </xdr:nvSpPr>
      <xdr:spPr>
        <a:xfrm>
          <a:off x="1666875" y="68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24</xdr:row>
      <xdr:rowOff>0</xdr:rowOff>
    </xdr:from>
    <xdr:ext cx="184731" cy="264560"/>
    <xdr:sp macro="" textlink="">
      <xdr:nvSpPr>
        <xdr:cNvPr id="32" name="4 CuadroTexto">
          <a:extLst>
            <a:ext uri="{FF2B5EF4-FFF2-40B4-BE49-F238E27FC236}">
              <a16:creationId xmlns:a16="http://schemas.microsoft.com/office/drawing/2014/main" id="{00000000-0008-0000-0600-000020000000}"/>
            </a:ext>
          </a:extLst>
        </xdr:cNvPr>
        <xdr:cNvSpPr txBox="1"/>
      </xdr:nvSpPr>
      <xdr:spPr>
        <a:xfrm>
          <a:off x="1666875" y="68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24</xdr:row>
      <xdr:rowOff>0</xdr:rowOff>
    </xdr:from>
    <xdr:ext cx="184731" cy="264560"/>
    <xdr:sp macro="" textlink="">
      <xdr:nvSpPr>
        <xdr:cNvPr id="33" name="5 CuadroTexto">
          <a:extLst>
            <a:ext uri="{FF2B5EF4-FFF2-40B4-BE49-F238E27FC236}">
              <a16:creationId xmlns:a16="http://schemas.microsoft.com/office/drawing/2014/main" id="{00000000-0008-0000-0600-000021000000}"/>
            </a:ext>
          </a:extLst>
        </xdr:cNvPr>
        <xdr:cNvSpPr txBox="1"/>
      </xdr:nvSpPr>
      <xdr:spPr>
        <a:xfrm>
          <a:off x="1666875" y="68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24</xdr:row>
      <xdr:rowOff>0</xdr:rowOff>
    </xdr:from>
    <xdr:ext cx="184731" cy="264560"/>
    <xdr:sp macro="" textlink="">
      <xdr:nvSpPr>
        <xdr:cNvPr id="34" name="6 CuadroTexto">
          <a:extLst>
            <a:ext uri="{FF2B5EF4-FFF2-40B4-BE49-F238E27FC236}">
              <a16:creationId xmlns:a16="http://schemas.microsoft.com/office/drawing/2014/main" id="{00000000-0008-0000-0600-000022000000}"/>
            </a:ext>
          </a:extLst>
        </xdr:cNvPr>
        <xdr:cNvSpPr txBox="1"/>
      </xdr:nvSpPr>
      <xdr:spPr>
        <a:xfrm>
          <a:off x="1666875" y="68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122464</xdr:colOff>
      <xdr:row>1</xdr:row>
      <xdr:rowOff>40598</xdr:rowOff>
    </xdr:from>
    <xdr:ext cx="389505" cy="566621"/>
    <xdr:pic>
      <xdr:nvPicPr>
        <xdr:cNvPr id="35" name="Imagen 34">
          <a:extLst>
            <a:ext uri="{FF2B5EF4-FFF2-40B4-BE49-F238E27FC236}">
              <a16:creationId xmlns:a16="http://schemas.microsoft.com/office/drawing/2014/main" id="{00000000-0008-0000-0600-00002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5839" y="421598"/>
          <a:ext cx="389505" cy="566621"/>
        </a:xfrm>
        <a:prstGeom prst="rect">
          <a:avLst/>
        </a:prstGeom>
      </xdr:spPr>
    </xdr:pic>
    <xdr:clientData/>
  </xdr:oneCellAnchor>
  <xdr:oneCellAnchor>
    <xdr:from>
      <xdr:col>2</xdr:col>
      <xdr:colOff>0</xdr:colOff>
      <xdr:row>21</xdr:row>
      <xdr:rowOff>0</xdr:rowOff>
    </xdr:from>
    <xdr:ext cx="184731" cy="264560"/>
    <xdr:sp macro="" textlink="">
      <xdr:nvSpPr>
        <xdr:cNvPr id="36" name="2 CuadroTexto">
          <a:extLst>
            <a:ext uri="{FF2B5EF4-FFF2-40B4-BE49-F238E27FC236}">
              <a16:creationId xmlns:a16="http://schemas.microsoft.com/office/drawing/2014/main" id="{00000000-0008-0000-0600-000024000000}"/>
            </a:ext>
          </a:extLst>
        </xdr:cNvPr>
        <xdr:cNvSpPr txBox="1"/>
      </xdr:nvSpPr>
      <xdr:spPr>
        <a:xfrm>
          <a:off x="14001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0</xdr:colOff>
      <xdr:row>21</xdr:row>
      <xdr:rowOff>0</xdr:rowOff>
    </xdr:from>
    <xdr:ext cx="184731" cy="264560"/>
    <xdr:sp macro="" textlink="">
      <xdr:nvSpPr>
        <xdr:cNvPr id="37" name="3 CuadroTexto">
          <a:extLst>
            <a:ext uri="{FF2B5EF4-FFF2-40B4-BE49-F238E27FC236}">
              <a16:creationId xmlns:a16="http://schemas.microsoft.com/office/drawing/2014/main" id="{00000000-0008-0000-0600-000025000000}"/>
            </a:ext>
          </a:extLst>
        </xdr:cNvPr>
        <xdr:cNvSpPr txBox="1"/>
      </xdr:nvSpPr>
      <xdr:spPr>
        <a:xfrm>
          <a:off x="14001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0</xdr:colOff>
      <xdr:row>21</xdr:row>
      <xdr:rowOff>0</xdr:rowOff>
    </xdr:from>
    <xdr:ext cx="184731" cy="264560"/>
    <xdr:sp macro="" textlink="">
      <xdr:nvSpPr>
        <xdr:cNvPr id="38" name="4 CuadroTexto">
          <a:extLst>
            <a:ext uri="{FF2B5EF4-FFF2-40B4-BE49-F238E27FC236}">
              <a16:creationId xmlns:a16="http://schemas.microsoft.com/office/drawing/2014/main" id="{00000000-0008-0000-0600-000026000000}"/>
            </a:ext>
          </a:extLst>
        </xdr:cNvPr>
        <xdr:cNvSpPr txBox="1"/>
      </xdr:nvSpPr>
      <xdr:spPr>
        <a:xfrm>
          <a:off x="14001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0</xdr:colOff>
      <xdr:row>21</xdr:row>
      <xdr:rowOff>0</xdr:rowOff>
    </xdr:from>
    <xdr:ext cx="184731" cy="264560"/>
    <xdr:sp macro="" textlink="">
      <xdr:nvSpPr>
        <xdr:cNvPr id="39" name="5 CuadroTexto">
          <a:extLst>
            <a:ext uri="{FF2B5EF4-FFF2-40B4-BE49-F238E27FC236}">
              <a16:creationId xmlns:a16="http://schemas.microsoft.com/office/drawing/2014/main" id="{00000000-0008-0000-0600-000027000000}"/>
            </a:ext>
          </a:extLst>
        </xdr:cNvPr>
        <xdr:cNvSpPr txBox="1"/>
      </xdr:nvSpPr>
      <xdr:spPr>
        <a:xfrm>
          <a:off x="14001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0</xdr:colOff>
      <xdr:row>21</xdr:row>
      <xdr:rowOff>0</xdr:rowOff>
    </xdr:from>
    <xdr:ext cx="184731" cy="264560"/>
    <xdr:sp macro="" textlink="">
      <xdr:nvSpPr>
        <xdr:cNvPr id="40" name="6 CuadroTexto">
          <a:extLst>
            <a:ext uri="{FF2B5EF4-FFF2-40B4-BE49-F238E27FC236}">
              <a16:creationId xmlns:a16="http://schemas.microsoft.com/office/drawing/2014/main" id="{00000000-0008-0000-0600-000028000000}"/>
            </a:ext>
          </a:extLst>
        </xdr:cNvPr>
        <xdr:cNvSpPr txBox="1"/>
      </xdr:nvSpPr>
      <xdr:spPr>
        <a:xfrm>
          <a:off x="14001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0</xdr:colOff>
      <xdr:row>21</xdr:row>
      <xdr:rowOff>0</xdr:rowOff>
    </xdr:from>
    <xdr:ext cx="184731" cy="264560"/>
    <xdr:sp macro="" textlink="">
      <xdr:nvSpPr>
        <xdr:cNvPr id="41" name="1 CuadroTexto">
          <a:extLst>
            <a:ext uri="{FF2B5EF4-FFF2-40B4-BE49-F238E27FC236}">
              <a16:creationId xmlns:a16="http://schemas.microsoft.com/office/drawing/2014/main" id="{00000000-0008-0000-0600-000029000000}"/>
            </a:ext>
          </a:extLst>
        </xdr:cNvPr>
        <xdr:cNvSpPr txBox="1"/>
      </xdr:nvSpPr>
      <xdr:spPr>
        <a:xfrm>
          <a:off x="14001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0</xdr:colOff>
      <xdr:row>21</xdr:row>
      <xdr:rowOff>0</xdr:rowOff>
    </xdr:from>
    <xdr:ext cx="184731" cy="264560"/>
    <xdr:sp macro="" textlink="">
      <xdr:nvSpPr>
        <xdr:cNvPr id="42" name="2 CuadroTexto">
          <a:extLst>
            <a:ext uri="{FF2B5EF4-FFF2-40B4-BE49-F238E27FC236}">
              <a16:creationId xmlns:a16="http://schemas.microsoft.com/office/drawing/2014/main" id="{00000000-0008-0000-0600-00002A000000}"/>
            </a:ext>
          </a:extLst>
        </xdr:cNvPr>
        <xdr:cNvSpPr txBox="1"/>
      </xdr:nvSpPr>
      <xdr:spPr>
        <a:xfrm>
          <a:off x="14001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0</xdr:colOff>
      <xdr:row>21</xdr:row>
      <xdr:rowOff>0</xdr:rowOff>
    </xdr:from>
    <xdr:ext cx="184731" cy="264560"/>
    <xdr:sp macro="" textlink="">
      <xdr:nvSpPr>
        <xdr:cNvPr id="43" name="3 CuadroTexto">
          <a:extLst>
            <a:ext uri="{FF2B5EF4-FFF2-40B4-BE49-F238E27FC236}">
              <a16:creationId xmlns:a16="http://schemas.microsoft.com/office/drawing/2014/main" id="{00000000-0008-0000-0600-00002B000000}"/>
            </a:ext>
          </a:extLst>
        </xdr:cNvPr>
        <xdr:cNvSpPr txBox="1"/>
      </xdr:nvSpPr>
      <xdr:spPr>
        <a:xfrm>
          <a:off x="14001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0</xdr:colOff>
      <xdr:row>21</xdr:row>
      <xdr:rowOff>0</xdr:rowOff>
    </xdr:from>
    <xdr:ext cx="184731" cy="264560"/>
    <xdr:sp macro="" textlink="">
      <xdr:nvSpPr>
        <xdr:cNvPr id="44" name="4 CuadroTexto">
          <a:extLst>
            <a:ext uri="{FF2B5EF4-FFF2-40B4-BE49-F238E27FC236}">
              <a16:creationId xmlns:a16="http://schemas.microsoft.com/office/drawing/2014/main" id="{00000000-0008-0000-0600-00002C000000}"/>
            </a:ext>
          </a:extLst>
        </xdr:cNvPr>
        <xdr:cNvSpPr txBox="1"/>
      </xdr:nvSpPr>
      <xdr:spPr>
        <a:xfrm>
          <a:off x="14001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0</xdr:colOff>
      <xdr:row>21</xdr:row>
      <xdr:rowOff>0</xdr:rowOff>
    </xdr:from>
    <xdr:ext cx="184731" cy="264560"/>
    <xdr:sp macro="" textlink="">
      <xdr:nvSpPr>
        <xdr:cNvPr id="45" name="5 CuadroTexto">
          <a:extLst>
            <a:ext uri="{FF2B5EF4-FFF2-40B4-BE49-F238E27FC236}">
              <a16:creationId xmlns:a16="http://schemas.microsoft.com/office/drawing/2014/main" id="{00000000-0008-0000-0600-00002D000000}"/>
            </a:ext>
          </a:extLst>
        </xdr:cNvPr>
        <xdr:cNvSpPr txBox="1"/>
      </xdr:nvSpPr>
      <xdr:spPr>
        <a:xfrm>
          <a:off x="14001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0</xdr:colOff>
      <xdr:row>21</xdr:row>
      <xdr:rowOff>0</xdr:rowOff>
    </xdr:from>
    <xdr:ext cx="184731" cy="264560"/>
    <xdr:sp macro="" textlink="">
      <xdr:nvSpPr>
        <xdr:cNvPr id="46" name="6 CuadroTexto">
          <a:extLst>
            <a:ext uri="{FF2B5EF4-FFF2-40B4-BE49-F238E27FC236}">
              <a16:creationId xmlns:a16="http://schemas.microsoft.com/office/drawing/2014/main" id="{00000000-0008-0000-0600-00002E000000}"/>
            </a:ext>
          </a:extLst>
        </xdr:cNvPr>
        <xdr:cNvSpPr txBox="1"/>
      </xdr:nvSpPr>
      <xdr:spPr>
        <a:xfrm>
          <a:off x="14001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47" name="2 CuadroTexto">
          <a:extLst>
            <a:ext uri="{FF2B5EF4-FFF2-40B4-BE49-F238E27FC236}">
              <a16:creationId xmlns:a16="http://schemas.microsoft.com/office/drawing/2014/main" id="{00000000-0008-0000-0600-00002F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48" name="3 CuadroTexto">
          <a:extLst>
            <a:ext uri="{FF2B5EF4-FFF2-40B4-BE49-F238E27FC236}">
              <a16:creationId xmlns:a16="http://schemas.microsoft.com/office/drawing/2014/main" id="{00000000-0008-0000-0600-000030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49" name="4 CuadroTexto">
          <a:extLst>
            <a:ext uri="{FF2B5EF4-FFF2-40B4-BE49-F238E27FC236}">
              <a16:creationId xmlns:a16="http://schemas.microsoft.com/office/drawing/2014/main" id="{00000000-0008-0000-0600-000031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50" name="5 CuadroTexto">
          <a:extLst>
            <a:ext uri="{FF2B5EF4-FFF2-40B4-BE49-F238E27FC236}">
              <a16:creationId xmlns:a16="http://schemas.microsoft.com/office/drawing/2014/main" id="{00000000-0008-0000-0600-000032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51" name="6 CuadroTexto">
          <a:extLst>
            <a:ext uri="{FF2B5EF4-FFF2-40B4-BE49-F238E27FC236}">
              <a16:creationId xmlns:a16="http://schemas.microsoft.com/office/drawing/2014/main" id="{00000000-0008-0000-0600-000033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52" name="1 CuadroTexto">
          <a:extLst>
            <a:ext uri="{FF2B5EF4-FFF2-40B4-BE49-F238E27FC236}">
              <a16:creationId xmlns:a16="http://schemas.microsoft.com/office/drawing/2014/main" id="{00000000-0008-0000-0600-000034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53" name="2 CuadroTexto">
          <a:extLst>
            <a:ext uri="{FF2B5EF4-FFF2-40B4-BE49-F238E27FC236}">
              <a16:creationId xmlns:a16="http://schemas.microsoft.com/office/drawing/2014/main" id="{00000000-0008-0000-0600-000035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54" name="3 CuadroTexto">
          <a:extLst>
            <a:ext uri="{FF2B5EF4-FFF2-40B4-BE49-F238E27FC236}">
              <a16:creationId xmlns:a16="http://schemas.microsoft.com/office/drawing/2014/main" id="{00000000-0008-0000-0600-000036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55" name="4 CuadroTexto">
          <a:extLst>
            <a:ext uri="{FF2B5EF4-FFF2-40B4-BE49-F238E27FC236}">
              <a16:creationId xmlns:a16="http://schemas.microsoft.com/office/drawing/2014/main" id="{00000000-0008-0000-0600-000037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56" name="5 CuadroTexto">
          <a:extLst>
            <a:ext uri="{FF2B5EF4-FFF2-40B4-BE49-F238E27FC236}">
              <a16:creationId xmlns:a16="http://schemas.microsoft.com/office/drawing/2014/main" id="{00000000-0008-0000-0600-000038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57" name="6 CuadroTexto">
          <a:extLst>
            <a:ext uri="{FF2B5EF4-FFF2-40B4-BE49-F238E27FC236}">
              <a16:creationId xmlns:a16="http://schemas.microsoft.com/office/drawing/2014/main" id="{00000000-0008-0000-0600-000039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58" name="2 CuadroTexto">
          <a:extLst>
            <a:ext uri="{FF2B5EF4-FFF2-40B4-BE49-F238E27FC236}">
              <a16:creationId xmlns:a16="http://schemas.microsoft.com/office/drawing/2014/main" id="{00000000-0008-0000-0600-00003A000000}"/>
            </a:ext>
          </a:extLst>
        </xdr:cNvPr>
        <xdr:cNvSpPr txBox="1"/>
      </xdr:nvSpPr>
      <xdr:spPr>
        <a:xfrm>
          <a:off x="4676775" y="1089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59" name="3 CuadroTexto">
          <a:extLst>
            <a:ext uri="{FF2B5EF4-FFF2-40B4-BE49-F238E27FC236}">
              <a16:creationId xmlns:a16="http://schemas.microsoft.com/office/drawing/2014/main" id="{00000000-0008-0000-0600-00003B000000}"/>
            </a:ext>
          </a:extLst>
        </xdr:cNvPr>
        <xdr:cNvSpPr txBox="1"/>
      </xdr:nvSpPr>
      <xdr:spPr>
        <a:xfrm>
          <a:off x="4676775" y="1089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60" name="4 CuadroTexto">
          <a:extLst>
            <a:ext uri="{FF2B5EF4-FFF2-40B4-BE49-F238E27FC236}">
              <a16:creationId xmlns:a16="http://schemas.microsoft.com/office/drawing/2014/main" id="{00000000-0008-0000-0600-00003C000000}"/>
            </a:ext>
          </a:extLst>
        </xdr:cNvPr>
        <xdr:cNvSpPr txBox="1"/>
      </xdr:nvSpPr>
      <xdr:spPr>
        <a:xfrm>
          <a:off x="4676775" y="1089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61" name="5 CuadroTexto">
          <a:extLst>
            <a:ext uri="{FF2B5EF4-FFF2-40B4-BE49-F238E27FC236}">
              <a16:creationId xmlns:a16="http://schemas.microsoft.com/office/drawing/2014/main" id="{00000000-0008-0000-0600-00003D000000}"/>
            </a:ext>
          </a:extLst>
        </xdr:cNvPr>
        <xdr:cNvSpPr txBox="1"/>
      </xdr:nvSpPr>
      <xdr:spPr>
        <a:xfrm>
          <a:off x="4676775" y="1089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62" name="6 CuadroTexto">
          <a:extLst>
            <a:ext uri="{FF2B5EF4-FFF2-40B4-BE49-F238E27FC236}">
              <a16:creationId xmlns:a16="http://schemas.microsoft.com/office/drawing/2014/main" id="{00000000-0008-0000-0600-00003E000000}"/>
            </a:ext>
          </a:extLst>
        </xdr:cNvPr>
        <xdr:cNvSpPr txBox="1"/>
      </xdr:nvSpPr>
      <xdr:spPr>
        <a:xfrm>
          <a:off x="4676775" y="1089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63" name="1 CuadroTexto">
          <a:extLst>
            <a:ext uri="{FF2B5EF4-FFF2-40B4-BE49-F238E27FC236}">
              <a16:creationId xmlns:a16="http://schemas.microsoft.com/office/drawing/2014/main" id="{00000000-0008-0000-0600-00003F000000}"/>
            </a:ext>
          </a:extLst>
        </xdr:cNvPr>
        <xdr:cNvSpPr txBox="1"/>
      </xdr:nvSpPr>
      <xdr:spPr>
        <a:xfrm>
          <a:off x="4676775" y="1089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64" name="2 CuadroTexto">
          <a:extLst>
            <a:ext uri="{FF2B5EF4-FFF2-40B4-BE49-F238E27FC236}">
              <a16:creationId xmlns:a16="http://schemas.microsoft.com/office/drawing/2014/main" id="{00000000-0008-0000-0600-000040000000}"/>
            </a:ext>
          </a:extLst>
        </xdr:cNvPr>
        <xdr:cNvSpPr txBox="1"/>
      </xdr:nvSpPr>
      <xdr:spPr>
        <a:xfrm>
          <a:off x="4676775" y="1089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65" name="3 CuadroTexto">
          <a:extLst>
            <a:ext uri="{FF2B5EF4-FFF2-40B4-BE49-F238E27FC236}">
              <a16:creationId xmlns:a16="http://schemas.microsoft.com/office/drawing/2014/main" id="{00000000-0008-0000-0600-000041000000}"/>
            </a:ext>
          </a:extLst>
        </xdr:cNvPr>
        <xdr:cNvSpPr txBox="1"/>
      </xdr:nvSpPr>
      <xdr:spPr>
        <a:xfrm>
          <a:off x="4676775" y="1089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66" name="4 CuadroTexto">
          <a:extLst>
            <a:ext uri="{FF2B5EF4-FFF2-40B4-BE49-F238E27FC236}">
              <a16:creationId xmlns:a16="http://schemas.microsoft.com/office/drawing/2014/main" id="{00000000-0008-0000-0600-000042000000}"/>
            </a:ext>
          </a:extLst>
        </xdr:cNvPr>
        <xdr:cNvSpPr txBox="1"/>
      </xdr:nvSpPr>
      <xdr:spPr>
        <a:xfrm>
          <a:off x="4676775" y="1089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67" name="5 CuadroTexto">
          <a:extLst>
            <a:ext uri="{FF2B5EF4-FFF2-40B4-BE49-F238E27FC236}">
              <a16:creationId xmlns:a16="http://schemas.microsoft.com/office/drawing/2014/main" id="{00000000-0008-0000-0600-000043000000}"/>
            </a:ext>
          </a:extLst>
        </xdr:cNvPr>
        <xdr:cNvSpPr txBox="1"/>
      </xdr:nvSpPr>
      <xdr:spPr>
        <a:xfrm>
          <a:off x="4676775" y="1089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68" name="6 CuadroTexto">
          <a:extLst>
            <a:ext uri="{FF2B5EF4-FFF2-40B4-BE49-F238E27FC236}">
              <a16:creationId xmlns:a16="http://schemas.microsoft.com/office/drawing/2014/main" id="{00000000-0008-0000-0600-000044000000}"/>
            </a:ext>
          </a:extLst>
        </xdr:cNvPr>
        <xdr:cNvSpPr txBox="1"/>
      </xdr:nvSpPr>
      <xdr:spPr>
        <a:xfrm>
          <a:off x="4676775" y="1089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0000"/>
  </sheetPr>
  <dimension ref="A1:D15"/>
  <sheetViews>
    <sheetView zoomScaleNormal="100" workbookViewId="0">
      <selection activeCell="C22" sqref="C22"/>
    </sheetView>
  </sheetViews>
  <sheetFormatPr baseColWidth="10" defaultRowHeight="15" x14ac:dyDescent="0.25"/>
  <cols>
    <col min="1" max="1" width="33.42578125" bestFit="1" customWidth="1"/>
    <col min="2" max="2" width="15.7109375" customWidth="1"/>
    <col min="3" max="3" width="21.7109375" customWidth="1"/>
    <col min="4" max="4" width="16.5703125" customWidth="1"/>
  </cols>
  <sheetData>
    <row r="1" spans="1:4" x14ac:dyDescent="0.25">
      <c r="A1" s="370" t="s">
        <v>407</v>
      </c>
      <c r="B1" s="370"/>
      <c r="C1" s="370"/>
      <c r="D1" s="370"/>
    </row>
    <row r="2" spans="1:4" ht="16.5" x14ac:dyDescent="0.3">
      <c r="A2" s="369" t="s">
        <v>226</v>
      </c>
      <c r="B2" s="369"/>
      <c r="C2" s="369"/>
      <c r="D2" s="369"/>
    </row>
    <row r="3" spans="1:4" ht="16.5" x14ac:dyDescent="0.3">
      <c r="A3" s="369" t="s">
        <v>225</v>
      </c>
      <c r="B3" s="369"/>
      <c r="C3" s="369"/>
      <c r="D3" s="369"/>
    </row>
    <row r="4" spans="1:4" ht="16.5" x14ac:dyDescent="0.3">
      <c r="A4" s="369" t="s">
        <v>227</v>
      </c>
      <c r="B4" s="369"/>
      <c r="C4" s="369"/>
      <c r="D4" s="369"/>
    </row>
    <row r="5" spans="1:4" ht="16.5" x14ac:dyDescent="0.3">
      <c r="A5" s="368" t="s">
        <v>214</v>
      </c>
      <c r="B5" s="368"/>
      <c r="C5" s="368"/>
      <c r="D5" s="368"/>
    </row>
    <row r="6" spans="1:4" ht="16.5" x14ac:dyDescent="0.3">
      <c r="A6" s="39" t="s">
        <v>207</v>
      </c>
      <c r="B6" s="39" t="s">
        <v>208</v>
      </c>
      <c r="C6" s="39" t="s">
        <v>209</v>
      </c>
      <c r="D6" s="39" t="s">
        <v>50</v>
      </c>
    </row>
    <row r="7" spans="1:4" ht="30.75" x14ac:dyDescent="0.3">
      <c r="A7" s="48" t="s">
        <v>219</v>
      </c>
      <c r="B7" s="49">
        <v>8</v>
      </c>
      <c r="C7" s="50">
        <f>' En Tramite '!E7</f>
        <v>154623383.09</v>
      </c>
      <c r="D7" s="40"/>
    </row>
    <row r="8" spans="1:4" ht="16.5" x14ac:dyDescent="0.3">
      <c r="A8" s="1" t="s">
        <v>210</v>
      </c>
      <c r="B8" s="45">
        <v>47</v>
      </c>
      <c r="C8" s="46">
        <f>'En ejecución'!F9</f>
        <v>1360308234.71</v>
      </c>
      <c r="D8" s="41">
        <f>'En ejecución'!K9</f>
        <v>776780371.17000008</v>
      </c>
    </row>
    <row r="9" spans="1:4" ht="16.5" x14ac:dyDescent="0.3">
      <c r="A9" s="1" t="s">
        <v>211</v>
      </c>
      <c r="B9" s="45">
        <v>20</v>
      </c>
      <c r="C9" s="47">
        <f>'proy cierre'!D11</f>
        <v>124563859.50000001</v>
      </c>
      <c r="D9" s="42">
        <f>'proy cierre'!H11</f>
        <v>23903908.311999995</v>
      </c>
    </row>
    <row r="10" spans="1:4" ht="16.5" x14ac:dyDescent="0.3">
      <c r="A10" s="1" t="s">
        <v>212</v>
      </c>
      <c r="B10" s="45">
        <v>18</v>
      </c>
      <c r="C10" s="47">
        <f>Legales!D7</f>
        <v>75726240.140000001</v>
      </c>
      <c r="D10" s="42">
        <f>Legales!H7</f>
        <v>43260544.704812005</v>
      </c>
    </row>
    <row r="11" spans="1:4" ht="16.5" x14ac:dyDescent="0.3">
      <c r="A11" s="1" t="s">
        <v>213</v>
      </c>
      <c r="B11" s="45">
        <v>3</v>
      </c>
      <c r="C11" s="47">
        <f>Consultorias!F7</f>
        <v>15080905.990000002</v>
      </c>
      <c r="D11" s="42">
        <f>Consultorias!J7</f>
        <v>3061755.7400000007</v>
      </c>
    </row>
    <row r="12" spans="1:4" ht="16.5" x14ac:dyDescent="0.3">
      <c r="A12" s="44" t="s">
        <v>215</v>
      </c>
      <c r="B12" s="44">
        <f>SUM(B7:B11)</f>
        <v>96</v>
      </c>
      <c r="C12" s="198">
        <f>SUM(C7:C11)</f>
        <v>1730302623.4300001</v>
      </c>
      <c r="D12" s="198">
        <f>SUM(D7:D11)</f>
        <v>847006579.92681217</v>
      </c>
    </row>
    <row r="14" spans="1:4" x14ac:dyDescent="0.25">
      <c r="A14" s="43" t="s">
        <v>266</v>
      </c>
    </row>
    <row r="15" spans="1:4" x14ac:dyDescent="0.25">
      <c r="A15" s="43"/>
    </row>
  </sheetData>
  <sheetProtection formatCells="0" formatColumns="0" formatRows="0" insertColumns="0" insertRows="0" insertHyperlinks="0" deleteColumns="0" deleteRows="0" sort="0" autoFilter="0" pivotTables="0"/>
  <mergeCells count="5">
    <mergeCell ref="A5:D5"/>
    <mergeCell ref="A2:D2"/>
    <mergeCell ref="A3:D3"/>
    <mergeCell ref="A4:D4"/>
    <mergeCell ref="A1:D1"/>
  </mergeCells>
  <printOptions horizontalCentered="1"/>
  <pageMargins left="0.70866141732283472" right="0.70866141732283472" top="0.74803149606299213" bottom="0.74803149606299213" header="0.31496062992125984" footer="0.31496062992125984"/>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FFFF00"/>
  </sheetPr>
  <dimension ref="A1:F21"/>
  <sheetViews>
    <sheetView tabSelected="1" zoomScale="80" zoomScaleNormal="80" workbookViewId="0">
      <selection activeCell="F22" sqref="F22"/>
    </sheetView>
  </sheetViews>
  <sheetFormatPr baseColWidth="10" defaultRowHeight="15" x14ac:dyDescent="0.25"/>
  <cols>
    <col min="1" max="1" width="5" style="193" bestFit="1" customWidth="1"/>
    <col min="2" max="2" width="15.85546875" customWidth="1"/>
    <col min="3" max="3" width="19.42578125" customWidth="1"/>
    <col min="4" max="4" width="41.42578125" customWidth="1"/>
    <col min="5" max="5" width="23" customWidth="1"/>
    <col min="6" max="6" width="50.7109375" customWidth="1"/>
  </cols>
  <sheetData>
    <row r="1" spans="1:6" ht="32.25" customHeight="1" x14ac:dyDescent="0.25">
      <c r="A1" s="371" t="s">
        <v>407</v>
      </c>
      <c r="B1" s="371"/>
      <c r="C1" s="371"/>
      <c r="D1" s="371"/>
      <c r="E1" s="371"/>
      <c r="F1" s="371"/>
    </row>
    <row r="2" spans="1:6" ht="18.75" customHeight="1" x14ac:dyDescent="0.25">
      <c r="A2" s="372" t="s">
        <v>1</v>
      </c>
      <c r="B2" s="372"/>
      <c r="C2" s="372"/>
      <c r="D2" s="372"/>
      <c r="E2" s="372"/>
      <c r="F2" s="373"/>
    </row>
    <row r="3" spans="1:6" ht="15.75" customHeight="1" x14ac:dyDescent="0.25">
      <c r="A3" s="372" t="s">
        <v>10</v>
      </c>
      <c r="B3" s="372"/>
      <c r="C3" s="372"/>
      <c r="D3" s="372"/>
      <c r="E3" s="372"/>
      <c r="F3" s="372"/>
    </row>
    <row r="4" spans="1:6" ht="16.5" customHeight="1" x14ac:dyDescent="0.25">
      <c r="A4" s="374" t="s">
        <v>51</v>
      </c>
      <c r="B4" s="374"/>
      <c r="C4" s="374"/>
      <c r="D4" s="374"/>
      <c r="E4" s="374"/>
      <c r="F4" s="374"/>
    </row>
    <row r="5" spans="1:6" ht="21" customHeight="1" x14ac:dyDescent="0.25">
      <c r="A5" s="380"/>
      <c r="B5" s="381"/>
      <c r="C5" s="381"/>
      <c r="D5" s="381"/>
      <c r="E5" s="381"/>
      <c r="F5" s="381"/>
    </row>
    <row r="6" spans="1:6" ht="30.75" thickBot="1" x14ac:dyDescent="0.3">
      <c r="A6" s="33" t="s">
        <v>2</v>
      </c>
      <c r="B6" s="33" t="s">
        <v>197</v>
      </c>
      <c r="C6" s="34" t="s">
        <v>3</v>
      </c>
      <c r="D6" s="35" t="s">
        <v>4</v>
      </c>
      <c r="E6" s="35" t="s">
        <v>196</v>
      </c>
      <c r="F6" s="34" t="s">
        <v>5</v>
      </c>
    </row>
    <row r="7" spans="1:6" ht="21" thickTop="1" x14ac:dyDescent="0.25">
      <c r="A7" s="376" t="s">
        <v>6</v>
      </c>
      <c r="B7" s="377"/>
      <c r="C7" s="377"/>
      <c r="D7" s="377"/>
      <c r="E7" s="99">
        <f>SUM(E8+E11+E15+E17)</f>
        <v>154623383.09</v>
      </c>
      <c r="F7" s="27"/>
    </row>
    <row r="8" spans="1:6" ht="15.75" x14ac:dyDescent="0.25">
      <c r="A8" s="378" t="s">
        <v>0</v>
      </c>
      <c r="B8" s="379"/>
      <c r="C8" s="379"/>
      <c r="D8" s="379"/>
      <c r="E8" s="283">
        <f>SUM(E9:E10)</f>
        <v>49750000</v>
      </c>
      <c r="F8" s="12"/>
    </row>
    <row r="9" spans="1:6" ht="88.5" customHeight="1" x14ac:dyDescent="0.25">
      <c r="A9" s="190">
        <v>1</v>
      </c>
      <c r="B9" s="276" t="s">
        <v>198</v>
      </c>
      <c r="C9" s="200" t="s">
        <v>201</v>
      </c>
      <c r="D9" s="163" t="s">
        <v>206</v>
      </c>
      <c r="E9" s="162">
        <v>750000</v>
      </c>
      <c r="F9" s="201" t="s">
        <v>205</v>
      </c>
    </row>
    <row r="10" spans="1:6" ht="88.5" customHeight="1" x14ac:dyDescent="0.25">
      <c r="A10" s="271">
        <v>2</v>
      </c>
      <c r="B10" s="234" t="s">
        <v>198</v>
      </c>
      <c r="C10" s="234" t="s">
        <v>332</v>
      </c>
      <c r="D10" s="279" t="s">
        <v>390</v>
      </c>
      <c r="E10" s="280">
        <v>49000000</v>
      </c>
      <c r="F10" s="151" t="s">
        <v>470</v>
      </c>
    </row>
    <row r="11" spans="1:6" ht="15" customHeight="1" x14ac:dyDescent="0.25">
      <c r="A11" s="382" t="s">
        <v>68</v>
      </c>
      <c r="B11" s="383"/>
      <c r="C11" s="383"/>
      <c r="D11" s="384"/>
      <c r="E11" s="281">
        <f>SUM(E12:E14)</f>
        <v>60593604</v>
      </c>
      <c r="F11" s="282"/>
    </row>
    <row r="12" spans="1:6" s="240" customFormat="1" ht="86.25" customHeight="1" x14ac:dyDescent="0.25">
      <c r="A12" s="271">
        <v>3</v>
      </c>
      <c r="B12" s="234" t="s">
        <v>198</v>
      </c>
      <c r="C12" s="234" t="s">
        <v>332</v>
      </c>
      <c r="D12" s="279" t="s">
        <v>389</v>
      </c>
      <c r="E12" s="280">
        <v>19155000</v>
      </c>
      <c r="F12" s="151" t="s">
        <v>471</v>
      </c>
    </row>
    <row r="13" spans="1:6" s="240" customFormat="1" ht="87.75" customHeight="1" x14ac:dyDescent="0.25">
      <c r="A13" s="271">
        <v>4</v>
      </c>
      <c r="B13" s="234" t="s">
        <v>198</v>
      </c>
      <c r="C13" s="234" t="s">
        <v>332</v>
      </c>
      <c r="D13" s="279" t="s">
        <v>391</v>
      </c>
      <c r="E13" s="280">
        <v>18339652</v>
      </c>
      <c r="F13" s="151" t="s">
        <v>472</v>
      </c>
    </row>
    <row r="14" spans="1:6" s="240" customFormat="1" ht="69" customHeight="1" x14ac:dyDescent="0.25">
      <c r="A14" s="271">
        <v>5</v>
      </c>
      <c r="B14" s="234" t="s">
        <v>198</v>
      </c>
      <c r="C14" s="234" t="s">
        <v>332</v>
      </c>
      <c r="D14" s="279" t="s">
        <v>392</v>
      </c>
      <c r="E14" s="280">
        <v>23098952</v>
      </c>
      <c r="F14" s="151" t="s">
        <v>473</v>
      </c>
    </row>
    <row r="15" spans="1:6" s="240" customFormat="1" ht="18.75" customHeight="1" x14ac:dyDescent="0.25">
      <c r="A15" s="382" t="s">
        <v>177</v>
      </c>
      <c r="B15" s="383"/>
      <c r="C15" s="383"/>
      <c r="D15" s="384"/>
      <c r="E15" s="284">
        <f>E16</f>
        <v>40000000</v>
      </c>
      <c r="F15" s="348"/>
    </row>
    <row r="16" spans="1:6" s="240" customFormat="1" ht="86.25" customHeight="1" x14ac:dyDescent="0.25">
      <c r="A16" s="271">
        <v>6</v>
      </c>
      <c r="B16" s="234" t="s">
        <v>198</v>
      </c>
      <c r="C16" s="234" t="s">
        <v>332</v>
      </c>
      <c r="D16" s="279" t="s">
        <v>387</v>
      </c>
      <c r="E16" s="280">
        <v>40000000</v>
      </c>
      <c r="F16" s="151" t="s">
        <v>474</v>
      </c>
    </row>
    <row r="17" spans="1:6" ht="15.75" x14ac:dyDescent="0.25">
      <c r="A17" s="375" t="s">
        <v>148</v>
      </c>
      <c r="B17" s="375"/>
      <c r="C17" s="375"/>
      <c r="D17" s="375"/>
      <c r="E17" s="284">
        <f>SUM(E19:E19)</f>
        <v>4279779.09</v>
      </c>
      <c r="F17" s="52"/>
    </row>
    <row r="18" spans="1:6" ht="73.5" customHeight="1" x14ac:dyDescent="0.25">
      <c r="A18" s="199">
        <v>7</v>
      </c>
      <c r="B18" s="347" t="s">
        <v>198</v>
      </c>
      <c r="C18" s="347" t="s">
        <v>385</v>
      </c>
      <c r="D18" s="137" t="s">
        <v>386</v>
      </c>
      <c r="E18" s="172">
        <v>19357117.739999998</v>
      </c>
      <c r="F18" s="151" t="s">
        <v>388</v>
      </c>
    </row>
    <row r="19" spans="1:6" ht="164.25" customHeight="1" x14ac:dyDescent="0.25">
      <c r="A19" s="199">
        <v>8</v>
      </c>
      <c r="B19" s="347" t="s">
        <v>198</v>
      </c>
      <c r="C19" s="347" t="s">
        <v>385</v>
      </c>
      <c r="D19" s="137" t="s">
        <v>204</v>
      </c>
      <c r="E19" s="172">
        <v>4279779.09</v>
      </c>
      <c r="F19" s="151" t="s">
        <v>359</v>
      </c>
    </row>
    <row r="21" spans="1:6" ht="16.5" x14ac:dyDescent="0.3">
      <c r="A21" s="1" t="s">
        <v>384</v>
      </c>
      <c r="B21" s="1"/>
    </row>
  </sheetData>
  <sheetProtection formatCells="0" formatColumns="0" formatRows="0" insertColumns="0" insertRows="0" insertHyperlinks="0" deleteColumns="0" deleteRows="0" sort="0" autoFilter="0" pivotTables="0"/>
  <mergeCells count="10">
    <mergeCell ref="A1:F1"/>
    <mergeCell ref="A2:F2"/>
    <mergeCell ref="A3:F3"/>
    <mergeCell ref="A4:F4"/>
    <mergeCell ref="A17:D17"/>
    <mergeCell ref="A7:D7"/>
    <mergeCell ref="A8:D8"/>
    <mergeCell ref="A5:F5"/>
    <mergeCell ref="A11:D11"/>
    <mergeCell ref="A15:D15"/>
  </mergeCells>
  <pageMargins left="0.70866141732283472" right="0.70866141732283472" top="0.74803149606299213" bottom="0.74803149606299213" header="0.31496062992125984" footer="0.31496062992125984"/>
  <pageSetup scale="8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rgb="FF92D050"/>
    <pageSetUpPr fitToPage="1"/>
  </sheetPr>
  <dimension ref="A1:R68"/>
  <sheetViews>
    <sheetView topLeftCell="C1" zoomScale="60" zoomScaleNormal="60" workbookViewId="0">
      <pane xSplit="5" ySplit="9" topLeftCell="H10" activePane="bottomRight" state="frozen"/>
      <selection activeCell="C1" sqref="C1"/>
      <selection pane="topRight" activeCell="G1" sqref="G1"/>
      <selection pane="bottomLeft" activeCell="C9" sqref="C9"/>
      <selection pane="bottomRight" activeCell="K29" sqref="K29"/>
    </sheetView>
  </sheetViews>
  <sheetFormatPr baseColWidth="10" defaultRowHeight="15" x14ac:dyDescent="0.25"/>
  <cols>
    <col min="1" max="1" width="4.5703125" hidden="1" customWidth="1"/>
    <col min="2" max="2" width="5" style="26" bestFit="1" customWidth="1"/>
    <col min="3" max="3" width="5" style="245" customWidth="1"/>
    <col min="4" max="4" width="16.42578125" customWidth="1"/>
    <col min="5" max="5" width="34.5703125" customWidth="1"/>
    <col min="6" max="6" width="20.5703125" style="26" customWidth="1"/>
    <col min="7" max="7" width="18.140625" hidden="1" customWidth="1"/>
    <col min="8" max="8" width="12.28515625" style="26" customWidth="1"/>
    <col min="9" max="9" width="14.85546875" style="26" customWidth="1"/>
    <col min="10" max="10" width="23.28515625" style="26" customWidth="1"/>
    <col min="11" max="11" width="22.85546875" style="26" customWidth="1"/>
    <col min="12" max="12" width="30.5703125" customWidth="1"/>
    <col min="13" max="13" width="85.7109375" customWidth="1"/>
    <col min="16" max="16" width="13.7109375" bestFit="1" customWidth="1"/>
    <col min="17" max="17" width="12.7109375" bestFit="1" customWidth="1"/>
    <col min="18" max="18" width="15.28515625" bestFit="1" customWidth="1"/>
  </cols>
  <sheetData>
    <row r="1" spans="1:18" ht="42" customHeight="1" x14ac:dyDescent="0.25">
      <c r="C1" s="394" t="s">
        <v>407</v>
      </c>
      <c r="D1" s="394"/>
      <c r="E1" s="394"/>
      <c r="F1" s="394"/>
      <c r="G1" s="394"/>
      <c r="H1" s="394"/>
      <c r="I1" s="394"/>
      <c r="J1" s="394"/>
      <c r="K1" s="394"/>
      <c r="L1" s="394"/>
      <c r="M1" s="394"/>
    </row>
    <row r="2" spans="1:18" ht="15.75" x14ac:dyDescent="0.25">
      <c r="A2" s="372" t="s">
        <v>1</v>
      </c>
      <c r="B2" s="372"/>
      <c r="C2" s="372"/>
      <c r="D2" s="372"/>
      <c r="E2" s="372"/>
      <c r="F2" s="372"/>
      <c r="G2" s="372"/>
      <c r="H2" s="372"/>
      <c r="I2" s="372"/>
      <c r="J2" s="372"/>
      <c r="K2" s="372"/>
      <c r="L2" s="372"/>
      <c r="M2" s="372"/>
    </row>
    <row r="3" spans="1:18" ht="15.75" x14ac:dyDescent="0.25">
      <c r="A3" s="211"/>
      <c r="B3" s="208"/>
      <c r="C3" s="15"/>
      <c r="D3" s="374" t="s">
        <v>10</v>
      </c>
      <c r="E3" s="374"/>
      <c r="F3" s="374"/>
      <c r="G3" s="374"/>
      <c r="H3" s="374"/>
      <c r="I3" s="374"/>
      <c r="J3" s="374"/>
      <c r="K3" s="374"/>
      <c r="L3" s="374"/>
      <c r="M3" s="374"/>
    </row>
    <row r="4" spans="1:18" ht="15.75" x14ac:dyDescent="0.25">
      <c r="A4" s="400" t="s">
        <v>52</v>
      </c>
      <c r="B4" s="400"/>
      <c r="C4" s="400"/>
      <c r="D4" s="400"/>
      <c r="E4" s="400"/>
      <c r="F4" s="400"/>
      <c r="G4" s="400"/>
      <c r="H4" s="400"/>
      <c r="I4" s="400"/>
      <c r="J4" s="400"/>
      <c r="K4" s="400"/>
      <c r="L4" s="400"/>
      <c r="M4" s="400"/>
    </row>
    <row r="5" spans="1:18" ht="15.6" customHeight="1" x14ac:dyDescent="0.25">
      <c r="A5" s="205"/>
      <c r="B5" s="400" t="str">
        <f>' En Tramite '!$A$2</f>
        <v>INSTITUTO DE ACUEDUCTOS Y ALCANTARILLADOS NACIONALES</v>
      </c>
      <c r="C5" s="400"/>
      <c r="D5" s="400"/>
      <c r="E5" s="400"/>
      <c r="F5" s="400"/>
      <c r="G5" s="400"/>
      <c r="H5" s="400"/>
      <c r="I5" s="400"/>
      <c r="J5" s="400"/>
      <c r="K5" s="400"/>
      <c r="L5" s="400"/>
      <c r="M5" s="400"/>
    </row>
    <row r="6" spans="1:18" ht="21.6" customHeight="1" x14ac:dyDescent="0.25">
      <c r="A6" s="205"/>
      <c r="B6" s="400" t="s">
        <v>230</v>
      </c>
      <c r="C6" s="400"/>
      <c r="D6" s="400"/>
      <c r="E6" s="400"/>
      <c r="F6" s="400"/>
      <c r="G6" s="400"/>
      <c r="H6" s="400"/>
      <c r="I6" s="400"/>
      <c r="J6" s="400"/>
      <c r="K6" s="400"/>
      <c r="L6" s="400"/>
      <c r="M6" s="400"/>
    </row>
    <row r="7" spans="1:18" ht="24" customHeight="1" x14ac:dyDescent="0.25">
      <c r="A7" s="16"/>
      <c r="B7" s="397"/>
      <c r="C7" s="397"/>
      <c r="D7" s="398"/>
      <c r="E7" s="398"/>
      <c r="F7" s="398"/>
      <c r="G7" s="398"/>
      <c r="H7" s="398"/>
      <c r="I7" s="398"/>
      <c r="J7" s="398"/>
      <c r="K7" s="398"/>
      <c r="L7" s="398"/>
      <c r="M7" s="398"/>
    </row>
    <row r="8" spans="1:18" ht="44.25" customHeight="1" x14ac:dyDescent="0.25">
      <c r="A8" s="206" t="s">
        <v>3</v>
      </c>
      <c r="B8" s="207" t="s">
        <v>2</v>
      </c>
      <c r="C8" s="207" t="s">
        <v>295</v>
      </c>
      <c r="D8" s="212" t="s">
        <v>8</v>
      </c>
      <c r="E8" s="212" t="s">
        <v>4</v>
      </c>
      <c r="F8" s="213" t="s">
        <v>53</v>
      </c>
      <c r="G8" s="214" t="s">
        <v>54</v>
      </c>
      <c r="H8" s="214" t="s">
        <v>55</v>
      </c>
      <c r="I8" s="214" t="s">
        <v>56</v>
      </c>
      <c r="J8" s="214" t="s">
        <v>57</v>
      </c>
      <c r="K8" s="214" t="s">
        <v>50</v>
      </c>
      <c r="L8" s="214" t="s">
        <v>199</v>
      </c>
      <c r="M8" s="214" t="s">
        <v>264</v>
      </c>
    </row>
    <row r="9" spans="1:18" ht="23.25" customHeight="1" x14ac:dyDescent="0.25">
      <c r="A9" s="399" t="s">
        <v>58</v>
      </c>
      <c r="B9" s="399"/>
      <c r="C9" s="399"/>
      <c r="D9" s="399"/>
      <c r="E9" s="399"/>
      <c r="F9" s="169">
        <f>SUM(F10+F15+F18+F20+F31+F36+F39+F56+F62)</f>
        <v>1360308234.71</v>
      </c>
      <c r="G9" s="170"/>
      <c r="H9" s="170"/>
      <c r="I9" s="170"/>
      <c r="J9" s="316">
        <f>SUM(J10+J15+J18+J20+J31+J36+J39+J56+J62)</f>
        <v>588798468.13999999</v>
      </c>
      <c r="K9" s="316">
        <f>SUM(K10+K15+K18+K20+K31+K36+K39+K56+K62)</f>
        <v>776780371.17000008</v>
      </c>
      <c r="L9" s="171"/>
      <c r="M9" s="28"/>
      <c r="P9" s="53"/>
      <c r="Q9" s="54"/>
      <c r="R9" s="53"/>
    </row>
    <row r="10" spans="1:18" ht="15.75" x14ac:dyDescent="0.25">
      <c r="A10" s="401" t="s">
        <v>0</v>
      </c>
      <c r="B10" s="402"/>
      <c r="C10" s="402"/>
      <c r="D10" s="402"/>
      <c r="E10" s="402"/>
      <c r="F10" s="101">
        <f>SUM(F11:F14)</f>
        <v>114383016.46000001</v>
      </c>
      <c r="G10" s="17"/>
      <c r="H10" s="113"/>
      <c r="I10" s="114"/>
      <c r="J10" s="317">
        <f>SUM(J11:J14)</f>
        <v>42886251.759999998</v>
      </c>
      <c r="K10" s="317">
        <f>SUM(K11:K14)</f>
        <v>71496764.700000003</v>
      </c>
      <c r="L10" s="36"/>
      <c r="M10" s="18"/>
      <c r="P10" s="54"/>
    </row>
    <row r="11" spans="1:18" ht="258" customHeight="1" x14ac:dyDescent="0.25">
      <c r="A11" s="56"/>
      <c r="B11" s="51">
        <v>1</v>
      </c>
      <c r="C11" s="190">
        <v>1</v>
      </c>
      <c r="D11" s="151" t="s">
        <v>217</v>
      </c>
      <c r="E11" s="21" t="s">
        <v>229</v>
      </c>
      <c r="F11" s="105">
        <v>37997305</v>
      </c>
      <c r="G11" s="157">
        <v>12000</v>
      </c>
      <c r="H11" s="161">
        <v>0.111</v>
      </c>
      <c r="I11" s="132">
        <v>0.16</v>
      </c>
      <c r="J11" s="155">
        <v>5942778.5</v>
      </c>
      <c r="K11" s="155">
        <f>F11-J11</f>
        <v>32054526.5</v>
      </c>
      <c r="L11" s="159"/>
      <c r="M11" s="238" t="s">
        <v>422</v>
      </c>
      <c r="P11" s="54"/>
    </row>
    <row r="12" spans="1:18" ht="270.75" customHeight="1" x14ac:dyDescent="0.25">
      <c r="A12" s="58" t="s">
        <v>59</v>
      </c>
      <c r="B12" s="51">
        <v>2</v>
      </c>
      <c r="C12" s="190">
        <v>2</v>
      </c>
      <c r="D12" s="151" t="s">
        <v>60</v>
      </c>
      <c r="E12" s="21" t="s">
        <v>218</v>
      </c>
      <c r="F12" s="105">
        <v>49460393.460000001</v>
      </c>
      <c r="G12" s="23">
        <v>20000</v>
      </c>
      <c r="H12" s="160" t="s">
        <v>423</v>
      </c>
      <c r="I12" s="161">
        <v>0.64700000000000002</v>
      </c>
      <c r="J12" s="129">
        <v>32010766.649999999</v>
      </c>
      <c r="K12" s="155">
        <f>F12-J12</f>
        <v>17449626.810000002</v>
      </c>
      <c r="L12" s="159" t="s">
        <v>424</v>
      </c>
      <c r="M12" s="238" t="s">
        <v>425</v>
      </c>
    </row>
    <row r="13" spans="1:18" ht="199.5" customHeight="1" x14ac:dyDescent="0.25">
      <c r="A13" s="2"/>
      <c r="B13" s="51">
        <v>3</v>
      </c>
      <c r="C13" s="190">
        <v>3</v>
      </c>
      <c r="D13" s="21" t="s">
        <v>61</v>
      </c>
      <c r="E13" s="21" t="s">
        <v>62</v>
      </c>
      <c r="F13" s="105">
        <v>20955798</v>
      </c>
      <c r="G13" s="23">
        <v>11324</v>
      </c>
      <c r="H13" s="161">
        <v>0.23</v>
      </c>
      <c r="I13" s="161">
        <v>0.21</v>
      </c>
      <c r="J13" s="129">
        <v>4335754.6100000003</v>
      </c>
      <c r="K13" s="155">
        <f>F13-J13</f>
        <v>16620043.390000001</v>
      </c>
      <c r="L13" s="159" t="s">
        <v>348</v>
      </c>
      <c r="M13" s="239" t="s">
        <v>393</v>
      </c>
    </row>
    <row r="14" spans="1:18" ht="195" customHeight="1" x14ac:dyDescent="0.25">
      <c r="A14" s="2"/>
      <c r="B14" s="108">
        <v>4</v>
      </c>
      <c r="C14" s="190">
        <v>4</v>
      </c>
      <c r="D14" s="21" t="s">
        <v>232</v>
      </c>
      <c r="E14" s="21" t="s">
        <v>233</v>
      </c>
      <c r="F14" s="105">
        <v>5969520</v>
      </c>
      <c r="G14" s="23"/>
      <c r="H14" s="161">
        <v>0.183</v>
      </c>
      <c r="I14" s="161">
        <v>0.1</v>
      </c>
      <c r="J14" s="129">
        <v>596952</v>
      </c>
      <c r="K14" s="155">
        <f>F14-J14</f>
        <v>5372568</v>
      </c>
      <c r="L14" s="159" t="s">
        <v>371</v>
      </c>
      <c r="M14" s="361" t="s">
        <v>426</v>
      </c>
    </row>
    <row r="15" spans="1:18" ht="15.75" x14ac:dyDescent="0.25">
      <c r="A15" s="385" t="s">
        <v>63</v>
      </c>
      <c r="B15" s="386"/>
      <c r="C15" s="386"/>
      <c r="D15" s="386"/>
      <c r="E15" s="386"/>
      <c r="F15" s="102">
        <f>SUM(F16:F17)</f>
        <v>16733108.800000001</v>
      </c>
      <c r="G15" s="59"/>
      <c r="H15" s="115"/>
      <c r="I15" s="19"/>
      <c r="J15" s="317">
        <f>SUM(J16:J17)</f>
        <v>14426896.48</v>
      </c>
      <c r="K15" s="317">
        <f>SUM(K16:K17)</f>
        <v>2306212.3199999994</v>
      </c>
      <c r="L15" s="60"/>
      <c r="M15" s="20"/>
    </row>
    <row r="16" spans="1:18" ht="162.75" customHeight="1" x14ac:dyDescent="0.25">
      <c r="A16" s="61" t="s">
        <v>59</v>
      </c>
      <c r="B16" s="51">
        <v>5</v>
      </c>
      <c r="C16" s="190">
        <v>5</v>
      </c>
      <c r="D16" s="21" t="s">
        <v>64</v>
      </c>
      <c r="E16" s="21" t="s">
        <v>65</v>
      </c>
      <c r="F16" s="105">
        <v>8389870</v>
      </c>
      <c r="G16" s="23">
        <v>8153</v>
      </c>
      <c r="H16" s="161">
        <v>1</v>
      </c>
      <c r="I16" s="161">
        <v>0.91</v>
      </c>
      <c r="J16" s="129">
        <v>7634781.7000000002</v>
      </c>
      <c r="K16" s="155">
        <f>F16-J16</f>
        <v>755088.29999999981</v>
      </c>
      <c r="L16" s="159" t="s">
        <v>234</v>
      </c>
      <c r="M16" s="239" t="s">
        <v>427</v>
      </c>
    </row>
    <row r="17" spans="1:13" ht="169.5" customHeight="1" x14ac:dyDescent="0.25">
      <c r="A17" s="62" t="s">
        <v>59</v>
      </c>
      <c r="B17" s="51">
        <v>6</v>
      </c>
      <c r="C17" s="190">
        <v>6</v>
      </c>
      <c r="D17" s="21" t="s">
        <v>66</v>
      </c>
      <c r="E17" s="21" t="s">
        <v>67</v>
      </c>
      <c r="F17" s="129">
        <v>8343238.7999999998</v>
      </c>
      <c r="G17" s="23">
        <v>8397</v>
      </c>
      <c r="H17" s="161">
        <v>0.94699999999999995</v>
      </c>
      <c r="I17" s="161">
        <v>0.81</v>
      </c>
      <c r="J17" s="129">
        <v>6792114.7800000003</v>
      </c>
      <c r="K17" s="155">
        <f>F17-J17</f>
        <v>1551124.0199999996</v>
      </c>
      <c r="L17" s="159" t="s">
        <v>372</v>
      </c>
      <c r="M17" s="239" t="s">
        <v>428</v>
      </c>
    </row>
    <row r="18" spans="1:13" ht="15.75" x14ac:dyDescent="0.25">
      <c r="A18" s="385" t="s">
        <v>68</v>
      </c>
      <c r="B18" s="386"/>
      <c r="C18" s="386"/>
      <c r="D18" s="386"/>
      <c r="E18" s="386"/>
      <c r="F18" s="102">
        <f>SUM(F19)</f>
        <v>111308228.38</v>
      </c>
      <c r="G18" s="59"/>
      <c r="H18" s="115"/>
      <c r="I18" s="19"/>
      <c r="J18" s="317">
        <f>SUM(J19)</f>
        <v>42122347.670000002</v>
      </c>
      <c r="K18" s="317">
        <f>SUM(K19)</f>
        <v>69185880.709999993</v>
      </c>
      <c r="L18" s="60"/>
      <c r="M18" s="20"/>
    </row>
    <row r="19" spans="1:13" ht="285.75" customHeight="1" x14ac:dyDescent="0.25">
      <c r="A19" s="63" t="s">
        <v>59</v>
      </c>
      <c r="B19" s="107">
        <v>7</v>
      </c>
      <c r="C19" s="242">
        <v>7</v>
      </c>
      <c r="D19" s="126" t="s">
        <v>69</v>
      </c>
      <c r="E19" s="126" t="s">
        <v>241</v>
      </c>
      <c r="F19" s="127">
        <v>111308228.38</v>
      </c>
      <c r="G19" s="128">
        <v>115000</v>
      </c>
      <c r="H19" s="304">
        <v>0.66100000000000003</v>
      </c>
      <c r="I19" s="304">
        <v>0.38</v>
      </c>
      <c r="J19" s="129">
        <v>42122347.670000002</v>
      </c>
      <c r="K19" s="112">
        <f>F19-J19</f>
        <v>69185880.709999993</v>
      </c>
      <c r="L19" s="130" t="s">
        <v>429</v>
      </c>
      <c r="M19" s="362" t="s">
        <v>430</v>
      </c>
    </row>
    <row r="20" spans="1:13" ht="15.75" x14ac:dyDescent="0.25">
      <c r="A20" s="385" t="s">
        <v>7</v>
      </c>
      <c r="B20" s="386"/>
      <c r="C20" s="386"/>
      <c r="D20" s="386"/>
      <c r="E20" s="386"/>
      <c r="F20" s="102">
        <f>SUM(F21:F29)</f>
        <v>286676066.36000001</v>
      </c>
      <c r="G20" s="59"/>
      <c r="H20" s="115"/>
      <c r="I20" s="19"/>
      <c r="J20" s="318">
        <f>SUM(J21:J29)</f>
        <v>94918104.5</v>
      </c>
      <c r="K20" s="318">
        <f>SUM(K21:K30)</f>
        <v>197028566.46000001</v>
      </c>
      <c r="L20" s="64"/>
      <c r="M20" s="20"/>
    </row>
    <row r="21" spans="1:13" ht="246.75" customHeight="1" x14ac:dyDescent="0.25">
      <c r="A21" s="65"/>
      <c r="B21" s="51">
        <v>8</v>
      </c>
      <c r="C21" s="190">
        <v>8</v>
      </c>
      <c r="D21" s="57" t="s">
        <v>70</v>
      </c>
      <c r="E21" s="57" t="s">
        <v>240</v>
      </c>
      <c r="F21" s="129">
        <v>5436924.1100000003</v>
      </c>
      <c r="G21" s="23">
        <v>3708</v>
      </c>
      <c r="H21" s="161">
        <v>0.64</v>
      </c>
      <c r="I21" s="161">
        <v>0.55000000000000004</v>
      </c>
      <c r="J21" s="129">
        <v>2772831.3</v>
      </c>
      <c r="K21" s="155">
        <f t="shared" ref="K21:K30" si="0">F21-J21</f>
        <v>2664092.8100000005</v>
      </c>
      <c r="L21" s="159" t="s">
        <v>431</v>
      </c>
      <c r="M21" s="239" t="s">
        <v>432</v>
      </c>
    </row>
    <row r="22" spans="1:13" ht="207.75" customHeight="1" x14ac:dyDescent="0.25">
      <c r="A22" s="66"/>
      <c r="B22" s="51">
        <v>9</v>
      </c>
      <c r="C22" s="190">
        <v>9</v>
      </c>
      <c r="D22" s="164" t="s">
        <v>71</v>
      </c>
      <c r="E22" s="151" t="s">
        <v>73</v>
      </c>
      <c r="F22" s="129">
        <v>12268822.07</v>
      </c>
      <c r="G22" s="105"/>
      <c r="H22" s="305">
        <v>0.93</v>
      </c>
      <c r="I22" s="161">
        <v>0.76</v>
      </c>
      <c r="J22" s="129">
        <v>9324304.7699999996</v>
      </c>
      <c r="K22" s="155">
        <f t="shared" si="0"/>
        <v>2944517.3000000007</v>
      </c>
      <c r="L22" s="159" t="s">
        <v>433</v>
      </c>
      <c r="M22" s="239" t="s">
        <v>434</v>
      </c>
    </row>
    <row r="23" spans="1:13" ht="198.75" customHeight="1" x14ac:dyDescent="0.25">
      <c r="A23" s="66"/>
      <c r="B23" s="116">
        <v>10</v>
      </c>
      <c r="C23" s="190">
        <v>10</v>
      </c>
      <c r="D23" s="164" t="s">
        <v>7</v>
      </c>
      <c r="E23" s="164" t="s">
        <v>74</v>
      </c>
      <c r="F23" s="129">
        <v>8350213.4100000001</v>
      </c>
      <c r="G23" s="57"/>
      <c r="H23" s="161">
        <v>0.98</v>
      </c>
      <c r="I23" s="161">
        <v>0.98</v>
      </c>
      <c r="J23" s="129">
        <v>8183209.1399999997</v>
      </c>
      <c r="K23" s="155">
        <f t="shared" si="0"/>
        <v>167004.27000000048</v>
      </c>
      <c r="L23" s="159" t="s">
        <v>435</v>
      </c>
      <c r="M23" s="239" t="s">
        <v>436</v>
      </c>
    </row>
    <row r="24" spans="1:13" ht="241.5" customHeight="1" x14ac:dyDescent="0.25">
      <c r="A24" s="66"/>
      <c r="B24" s="231"/>
      <c r="C24" s="190">
        <v>11</v>
      </c>
      <c r="D24" s="232" t="s">
        <v>290</v>
      </c>
      <c r="E24" s="232" t="s">
        <v>291</v>
      </c>
      <c r="F24" s="129">
        <v>1423913.09</v>
      </c>
      <c r="G24" s="57"/>
      <c r="H24" s="161">
        <v>1</v>
      </c>
      <c r="I24" s="310">
        <v>0.8</v>
      </c>
      <c r="J24" s="319">
        <v>1139130.47</v>
      </c>
      <c r="K24" s="155">
        <f t="shared" si="0"/>
        <v>284782.62000000011</v>
      </c>
      <c r="L24" s="159" t="s">
        <v>437</v>
      </c>
      <c r="M24" s="239" t="s">
        <v>394</v>
      </c>
    </row>
    <row r="25" spans="1:13" ht="196.5" customHeight="1" x14ac:dyDescent="0.25">
      <c r="A25" s="66"/>
      <c r="B25" s="231"/>
      <c r="C25" s="190">
        <v>12</v>
      </c>
      <c r="D25" s="232" t="s">
        <v>290</v>
      </c>
      <c r="E25" s="232" t="s">
        <v>292</v>
      </c>
      <c r="F25" s="129">
        <v>212772.03</v>
      </c>
      <c r="G25" s="57"/>
      <c r="H25" s="161">
        <v>1</v>
      </c>
      <c r="I25" s="161">
        <v>0</v>
      </c>
      <c r="J25" s="319">
        <v>0</v>
      </c>
      <c r="K25" s="155">
        <f t="shared" si="0"/>
        <v>212772.03</v>
      </c>
      <c r="L25" s="159" t="s">
        <v>438</v>
      </c>
      <c r="M25" s="239" t="s">
        <v>395</v>
      </c>
    </row>
    <row r="26" spans="1:13" ht="97.5" customHeight="1" x14ac:dyDescent="0.25">
      <c r="A26" s="66"/>
      <c r="B26" s="341"/>
      <c r="C26" s="190">
        <v>13</v>
      </c>
      <c r="D26" s="342" t="s">
        <v>369</v>
      </c>
      <c r="E26" s="342" t="s">
        <v>370</v>
      </c>
      <c r="F26" s="129">
        <v>4506555</v>
      </c>
      <c r="G26" s="57"/>
      <c r="H26" s="161">
        <v>0</v>
      </c>
      <c r="I26" s="161">
        <v>0.1</v>
      </c>
      <c r="J26" s="319">
        <v>450655.5</v>
      </c>
      <c r="K26" s="155">
        <f t="shared" si="0"/>
        <v>4055899.5</v>
      </c>
      <c r="L26" s="159"/>
      <c r="M26" s="239" t="s">
        <v>439</v>
      </c>
    </row>
    <row r="27" spans="1:13" ht="170.25" customHeight="1" x14ac:dyDescent="0.25">
      <c r="A27" s="66"/>
      <c r="B27" s="116">
        <v>11</v>
      </c>
      <c r="C27" s="190">
        <v>14</v>
      </c>
      <c r="D27" s="164" t="s">
        <v>76</v>
      </c>
      <c r="E27" s="164" t="s">
        <v>77</v>
      </c>
      <c r="F27" s="162">
        <v>6405133.25</v>
      </c>
      <c r="G27" s="163">
        <v>208000</v>
      </c>
      <c r="H27" s="161">
        <v>1</v>
      </c>
      <c r="I27" s="161">
        <v>0.81</v>
      </c>
      <c r="J27" s="129">
        <v>5158896.66</v>
      </c>
      <c r="K27" s="155">
        <f t="shared" si="0"/>
        <v>1246236.5899999999</v>
      </c>
      <c r="L27" s="159" t="s">
        <v>354</v>
      </c>
      <c r="M27" s="239" t="s">
        <v>396</v>
      </c>
    </row>
    <row r="28" spans="1:13" ht="192.75" customHeight="1" x14ac:dyDescent="0.25">
      <c r="A28" s="67" t="s">
        <v>59</v>
      </c>
      <c r="B28" s="387">
        <v>12</v>
      </c>
      <c r="C28" s="395">
        <v>15</v>
      </c>
      <c r="D28" s="388" t="s">
        <v>78</v>
      </c>
      <c r="E28" s="164" t="s">
        <v>79</v>
      </c>
      <c r="F28" s="129">
        <v>169635394.34</v>
      </c>
      <c r="G28" s="23">
        <v>146788</v>
      </c>
      <c r="H28" s="161">
        <v>0.44500000000000001</v>
      </c>
      <c r="I28" s="161">
        <v>0.28999999999999998</v>
      </c>
      <c r="J28" s="129">
        <v>49034398.460000001</v>
      </c>
      <c r="K28" s="155">
        <f t="shared" si="0"/>
        <v>120600995.88</v>
      </c>
      <c r="L28" s="338" t="s">
        <v>440</v>
      </c>
      <c r="M28" s="239" t="s">
        <v>441</v>
      </c>
    </row>
    <row r="29" spans="1:13" ht="149.25" customHeight="1" x14ac:dyDescent="0.25">
      <c r="A29" s="67" t="s">
        <v>59</v>
      </c>
      <c r="B29" s="387"/>
      <c r="C29" s="396"/>
      <c r="D29" s="388"/>
      <c r="E29" s="164" t="s">
        <v>80</v>
      </c>
      <c r="F29" s="129">
        <v>78436339.060000002</v>
      </c>
      <c r="G29" s="23">
        <v>146788</v>
      </c>
      <c r="H29" s="161">
        <v>0.31280000000000002</v>
      </c>
      <c r="I29" s="161">
        <v>0.24</v>
      </c>
      <c r="J29" s="129">
        <v>18854678.199999999</v>
      </c>
      <c r="K29" s="420">
        <f t="shared" si="0"/>
        <v>59581660.859999999</v>
      </c>
      <c r="L29" s="335" t="s">
        <v>443</v>
      </c>
      <c r="M29" s="239" t="s">
        <v>442</v>
      </c>
    </row>
    <row r="30" spans="1:13" ht="171.75" customHeight="1" x14ac:dyDescent="0.25">
      <c r="A30" s="344"/>
      <c r="B30" s="345"/>
      <c r="C30" s="346">
        <v>16</v>
      </c>
      <c r="D30" s="343" t="s">
        <v>383</v>
      </c>
      <c r="E30" s="343" t="s">
        <v>406</v>
      </c>
      <c r="F30" s="162">
        <v>5270604.5999999996</v>
      </c>
      <c r="G30" s="343"/>
      <c r="H30" s="161">
        <v>0.06</v>
      </c>
      <c r="I30" s="161">
        <v>0</v>
      </c>
      <c r="J30" s="129">
        <v>0</v>
      </c>
      <c r="K30" s="155">
        <f t="shared" si="0"/>
        <v>5270604.5999999996</v>
      </c>
      <c r="L30" s="343"/>
      <c r="M30" s="151" t="s">
        <v>444</v>
      </c>
    </row>
    <row r="31" spans="1:13" ht="15.75" x14ac:dyDescent="0.25">
      <c r="A31" s="389" t="s">
        <v>85</v>
      </c>
      <c r="B31" s="390"/>
      <c r="C31" s="390"/>
      <c r="D31" s="390"/>
      <c r="E31" s="391"/>
      <c r="F31" s="103">
        <f>SUM(F32:F35)</f>
        <v>44614103.25</v>
      </c>
      <c r="G31" s="59"/>
      <c r="H31" s="115"/>
      <c r="I31" s="19"/>
      <c r="J31" s="320">
        <f>SUM(J32:J35)</f>
        <v>35932812.289999999</v>
      </c>
      <c r="K31" s="320">
        <f>SUM(K32:K35)</f>
        <v>8681290.9600000009</v>
      </c>
      <c r="L31" s="69"/>
      <c r="M31" s="20"/>
    </row>
    <row r="32" spans="1:13" ht="193.5" customHeight="1" x14ac:dyDescent="0.25">
      <c r="A32" s="61" t="s">
        <v>59</v>
      </c>
      <c r="B32" s="51">
        <v>13</v>
      </c>
      <c r="C32" s="190">
        <v>17</v>
      </c>
      <c r="D32" s="21" t="s">
        <v>81</v>
      </c>
      <c r="E32" s="151" t="s">
        <v>82</v>
      </c>
      <c r="F32" s="129">
        <v>3780910.1</v>
      </c>
      <c r="G32" s="57">
        <v>1500</v>
      </c>
      <c r="H32" s="161">
        <v>0.95</v>
      </c>
      <c r="I32" s="161">
        <v>0.71</v>
      </c>
      <c r="J32" s="129">
        <v>2698057.45</v>
      </c>
      <c r="K32" s="112">
        <f>F32-J32</f>
        <v>1082852.6499999999</v>
      </c>
      <c r="L32" s="133" t="s">
        <v>445</v>
      </c>
      <c r="M32" s="363" t="s">
        <v>446</v>
      </c>
    </row>
    <row r="33" spans="1:13" ht="201" customHeight="1" x14ac:dyDescent="0.25">
      <c r="A33" s="63" t="s">
        <v>59</v>
      </c>
      <c r="B33" s="51">
        <v>14</v>
      </c>
      <c r="C33" s="190">
        <v>18</v>
      </c>
      <c r="D33" s="21" t="s">
        <v>83</v>
      </c>
      <c r="E33" s="21" t="s">
        <v>84</v>
      </c>
      <c r="F33" s="129">
        <v>35991186.07</v>
      </c>
      <c r="G33" s="23">
        <v>12028</v>
      </c>
      <c r="H33" s="161">
        <v>0.95</v>
      </c>
      <c r="I33" s="161">
        <v>0.79</v>
      </c>
      <c r="J33" s="129">
        <v>28496923.5</v>
      </c>
      <c r="K33" s="112">
        <f>F33-J33</f>
        <v>7494262.5700000003</v>
      </c>
      <c r="L33" s="133" t="s">
        <v>397</v>
      </c>
      <c r="M33" s="239" t="s">
        <v>447</v>
      </c>
    </row>
    <row r="34" spans="1:13" ht="245.25" customHeight="1" x14ac:dyDescent="0.25">
      <c r="A34" s="70"/>
      <c r="B34" s="51">
        <v>15</v>
      </c>
      <c r="C34" s="190">
        <v>19</v>
      </c>
      <c r="D34" s="21" t="s">
        <v>85</v>
      </c>
      <c r="E34" s="21" t="s">
        <v>77</v>
      </c>
      <c r="F34" s="129">
        <v>2011114.68</v>
      </c>
      <c r="G34" s="23">
        <v>300000</v>
      </c>
      <c r="H34" s="161">
        <v>1</v>
      </c>
      <c r="I34" s="161">
        <v>0.95</v>
      </c>
      <c r="J34" s="129">
        <v>1906938.94</v>
      </c>
      <c r="K34" s="112">
        <f>F34-J34</f>
        <v>104175.73999999999</v>
      </c>
      <c r="L34" s="133" t="s">
        <v>373</v>
      </c>
      <c r="M34" s="239" t="s">
        <v>448</v>
      </c>
    </row>
    <row r="35" spans="1:13" ht="120.75" customHeight="1" x14ac:dyDescent="0.25">
      <c r="A35" s="70"/>
      <c r="B35" s="153"/>
      <c r="C35" s="243">
        <v>20</v>
      </c>
      <c r="D35" s="21" t="s">
        <v>114</v>
      </c>
      <c r="E35" s="21" t="s">
        <v>115</v>
      </c>
      <c r="F35" s="129">
        <v>2830892.4</v>
      </c>
      <c r="G35" s="23">
        <v>3873</v>
      </c>
      <c r="H35" s="161">
        <v>1</v>
      </c>
      <c r="I35" s="161">
        <v>1</v>
      </c>
      <c r="J35" s="129">
        <v>2830892.4</v>
      </c>
      <c r="K35" s="112">
        <f>F35-J35</f>
        <v>0</v>
      </c>
      <c r="L35" s="139" t="s">
        <v>355</v>
      </c>
      <c r="M35" s="239" t="s">
        <v>449</v>
      </c>
    </row>
    <row r="36" spans="1:13" ht="15.75" x14ac:dyDescent="0.25">
      <c r="A36" s="70"/>
      <c r="B36" s="385" t="s">
        <v>177</v>
      </c>
      <c r="C36" s="386"/>
      <c r="D36" s="386"/>
      <c r="E36" s="386"/>
      <c r="F36" s="104">
        <f>SUM(F37:F38)</f>
        <v>8608646.6099999994</v>
      </c>
      <c r="G36" s="71"/>
      <c r="H36" s="306"/>
      <c r="I36" s="307"/>
      <c r="J36" s="321">
        <f>SUM(J37:J38)</f>
        <v>7996438.5</v>
      </c>
      <c r="K36" s="321">
        <f>SUM(K37:K38)</f>
        <v>612208.10999999964</v>
      </c>
      <c r="L36" s="73"/>
      <c r="M36" s="22"/>
    </row>
    <row r="37" spans="1:13" ht="162.75" customHeight="1" x14ac:dyDescent="0.25">
      <c r="A37" s="70"/>
      <c r="B37" s="51">
        <v>16</v>
      </c>
      <c r="C37" s="190">
        <v>21</v>
      </c>
      <c r="D37" s="21" t="s">
        <v>86</v>
      </c>
      <c r="E37" s="21" t="s">
        <v>87</v>
      </c>
      <c r="F37" s="129">
        <v>1583112.97</v>
      </c>
      <c r="G37" s="57">
        <v>3419</v>
      </c>
      <c r="H37" s="161">
        <v>1</v>
      </c>
      <c r="I37" s="161">
        <v>0.93</v>
      </c>
      <c r="J37" s="129">
        <v>1466313.87</v>
      </c>
      <c r="K37" s="112">
        <f>F37-J37</f>
        <v>116799.09999999986</v>
      </c>
      <c r="L37" s="133"/>
      <c r="M37" s="238" t="s">
        <v>398</v>
      </c>
    </row>
    <row r="38" spans="1:13" ht="256.5" customHeight="1" x14ac:dyDescent="0.25">
      <c r="A38" s="70"/>
      <c r="B38" s="168"/>
      <c r="C38" s="192">
        <v>22</v>
      </c>
      <c r="D38" s="164" t="s">
        <v>86</v>
      </c>
      <c r="E38" s="23" t="s">
        <v>254</v>
      </c>
      <c r="F38" s="129">
        <v>7025533.6399999997</v>
      </c>
      <c r="G38" s="57"/>
      <c r="H38" s="161">
        <v>1</v>
      </c>
      <c r="I38" s="161">
        <v>0.93</v>
      </c>
      <c r="J38" s="129">
        <v>6530124.6299999999</v>
      </c>
      <c r="K38" s="112">
        <f>F38-J38</f>
        <v>495409.00999999978</v>
      </c>
      <c r="L38" s="131" t="s">
        <v>450</v>
      </c>
      <c r="M38" s="238" t="s">
        <v>451</v>
      </c>
    </row>
    <row r="39" spans="1:13" ht="15.75" x14ac:dyDescent="0.25">
      <c r="A39" s="385" t="s">
        <v>165</v>
      </c>
      <c r="B39" s="392"/>
      <c r="C39" s="392"/>
      <c r="D39" s="392"/>
      <c r="E39" s="393"/>
      <c r="F39" s="106">
        <f>SUM(F40:F55)</f>
        <v>406020423.02999997</v>
      </c>
      <c r="G39" s="73"/>
      <c r="H39" s="308"/>
      <c r="I39" s="309"/>
      <c r="J39" s="321">
        <f>SUM(J40:J55)</f>
        <v>163808184.09</v>
      </c>
      <c r="K39" s="321">
        <f>SUM(K40:K55)</f>
        <v>242212238.94</v>
      </c>
      <c r="L39" s="74"/>
      <c r="M39" s="25"/>
    </row>
    <row r="40" spans="1:13" ht="195" customHeight="1" x14ac:dyDescent="0.25">
      <c r="A40" s="82" t="s">
        <v>89</v>
      </c>
      <c r="B40" s="51">
        <v>17</v>
      </c>
      <c r="C40" s="190">
        <v>23</v>
      </c>
      <c r="D40" s="151" t="s">
        <v>90</v>
      </c>
      <c r="E40" s="21" t="s">
        <v>91</v>
      </c>
      <c r="F40" s="129">
        <v>37106934.140000001</v>
      </c>
      <c r="G40" s="23">
        <v>55375</v>
      </c>
      <c r="H40" s="161">
        <v>0.94</v>
      </c>
      <c r="I40" s="161">
        <v>0.63</v>
      </c>
      <c r="J40" s="129">
        <v>23396647.640000001</v>
      </c>
      <c r="K40" s="112">
        <f t="shared" ref="K40:K53" si="1">F40-J40</f>
        <v>13710286.5</v>
      </c>
      <c r="L40" s="131" t="s">
        <v>399</v>
      </c>
      <c r="M40" s="239" t="s">
        <v>452</v>
      </c>
    </row>
    <row r="41" spans="1:13" ht="143.25" customHeight="1" x14ac:dyDescent="0.25">
      <c r="A41" s="82"/>
      <c r="B41" s="202"/>
      <c r="C41" s="190">
        <v>24</v>
      </c>
      <c r="D41" s="203" t="s">
        <v>288</v>
      </c>
      <c r="E41" s="151" t="s">
        <v>262</v>
      </c>
      <c r="F41" s="129">
        <v>61429107.210000001</v>
      </c>
      <c r="G41" s="23"/>
      <c r="H41" s="161">
        <v>0.12</v>
      </c>
      <c r="I41" s="161">
        <v>3.7400000000000003E-2</v>
      </c>
      <c r="J41" s="319">
        <v>2297022.69</v>
      </c>
      <c r="K41" s="112">
        <f>F41-J41</f>
        <v>59132084.520000003</v>
      </c>
      <c r="L41" s="204" t="s">
        <v>374</v>
      </c>
      <c r="M41" s="239" t="s">
        <v>466</v>
      </c>
    </row>
    <row r="42" spans="1:13" ht="257.25" customHeight="1" x14ac:dyDescent="0.25">
      <c r="A42" s="82"/>
      <c r="B42" s="339"/>
      <c r="C42" s="190">
        <v>25</v>
      </c>
      <c r="D42" s="340" t="s">
        <v>288</v>
      </c>
      <c r="E42" s="340" t="s">
        <v>360</v>
      </c>
      <c r="F42" s="129">
        <v>562682.76</v>
      </c>
      <c r="G42" s="23"/>
      <c r="H42" s="161" t="s">
        <v>375</v>
      </c>
      <c r="I42" s="161">
        <v>0.35</v>
      </c>
      <c r="J42" s="319">
        <v>197517.12</v>
      </c>
      <c r="K42" s="112">
        <f>F42-J42</f>
        <v>365165.64</v>
      </c>
      <c r="L42" s="204"/>
      <c r="M42" s="239" t="s">
        <v>467</v>
      </c>
    </row>
    <row r="43" spans="1:13" ht="150.75" customHeight="1" x14ac:dyDescent="0.25">
      <c r="A43" s="82"/>
      <c r="B43" s="339"/>
      <c r="C43" s="190">
        <v>26</v>
      </c>
      <c r="D43" s="340" t="s">
        <v>361</v>
      </c>
      <c r="E43" s="340" t="s">
        <v>289</v>
      </c>
      <c r="F43" s="129">
        <v>60687.94</v>
      </c>
      <c r="G43" s="23"/>
      <c r="H43" s="161">
        <v>1</v>
      </c>
      <c r="I43" s="161">
        <v>0.95</v>
      </c>
      <c r="J43" s="319">
        <v>57948.74</v>
      </c>
      <c r="K43" s="112">
        <f>F43-J43</f>
        <v>2739.2000000000044</v>
      </c>
      <c r="L43" s="204"/>
      <c r="M43" s="239" t="s">
        <v>376</v>
      </c>
    </row>
    <row r="44" spans="1:13" ht="117.75" customHeight="1" x14ac:dyDescent="0.25">
      <c r="A44" s="82"/>
      <c r="B44" s="339"/>
      <c r="C44" s="190">
        <v>27</v>
      </c>
      <c r="D44" s="340" t="s">
        <v>361</v>
      </c>
      <c r="E44" s="340" t="s">
        <v>263</v>
      </c>
      <c r="F44" s="129">
        <v>237412.37</v>
      </c>
      <c r="G44" s="23"/>
      <c r="H44" s="161">
        <v>1</v>
      </c>
      <c r="I44" s="161">
        <v>1</v>
      </c>
      <c r="J44" s="319">
        <v>237412.37</v>
      </c>
      <c r="K44" s="112">
        <f>F44-J44</f>
        <v>0</v>
      </c>
      <c r="L44" s="204" t="s">
        <v>377</v>
      </c>
      <c r="M44" s="239" t="s">
        <v>468</v>
      </c>
    </row>
    <row r="45" spans="1:13" s="240" customFormat="1" ht="277.5" customHeight="1" x14ac:dyDescent="0.25">
      <c r="A45" s="233" t="s">
        <v>92</v>
      </c>
      <c r="B45" s="234">
        <v>18</v>
      </c>
      <c r="C45" s="244">
        <v>28</v>
      </c>
      <c r="D45" s="151" t="s">
        <v>93</v>
      </c>
      <c r="E45" s="151" t="s">
        <v>94</v>
      </c>
      <c r="F45" s="336">
        <v>10469396.699999999</v>
      </c>
      <c r="G45" s="236">
        <v>1447969</v>
      </c>
      <c r="H45" s="310">
        <v>0.25</v>
      </c>
      <c r="I45" s="310">
        <v>0.25</v>
      </c>
      <c r="J45" s="235">
        <v>2603738.96</v>
      </c>
      <c r="K45" s="237">
        <f t="shared" si="1"/>
        <v>7865657.7399999993</v>
      </c>
      <c r="L45" s="337"/>
      <c r="M45" s="239" t="s">
        <v>378</v>
      </c>
    </row>
    <row r="46" spans="1:13" s="240" customFormat="1" ht="113.25" customHeight="1" x14ac:dyDescent="0.25">
      <c r="A46" s="233" t="s">
        <v>92</v>
      </c>
      <c r="B46" s="234">
        <v>19</v>
      </c>
      <c r="C46" s="244">
        <v>29</v>
      </c>
      <c r="D46" s="151" t="s">
        <v>95</v>
      </c>
      <c r="E46" s="151" t="s">
        <v>96</v>
      </c>
      <c r="F46" s="235">
        <v>6415872.4800000004</v>
      </c>
      <c r="G46" s="236">
        <f>22097+52335</f>
        <v>74432</v>
      </c>
      <c r="H46" s="310">
        <v>0.94</v>
      </c>
      <c r="I46" s="310">
        <v>0.83</v>
      </c>
      <c r="J46" s="235">
        <v>5355328.76</v>
      </c>
      <c r="K46" s="237">
        <f t="shared" si="1"/>
        <v>1060543.7200000007</v>
      </c>
      <c r="L46" s="238" t="s">
        <v>257</v>
      </c>
      <c r="M46" s="239" t="s">
        <v>379</v>
      </c>
    </row>
    <row r="47" spans="1:13" s="240" customFormat="1" ht="195.75" customHeight="1" x14ac:dyDescent="0.25">
      <c r="A47" s="233" t="s">
        <v>92</v>
      </c>
      <c r="B47" s="234">
        <v>20</v>
      </c>
      <c r="C47" s="244">
        <v>30</v>
      </c>
      <c r="D47" s="151" t="s">
        <v>97</v>
      </c>
      <c r="E47" s="151" t="s">
        <v>98</v>
      </c>
      <c r="F47" s="235">
        <v>8113642.1699999999</v>
      </c>
      <c r="G47" s="236">
        <v>64054</v>
      </c>
      <c r="H47" s="310">
        <v>0.99</v>
      </c>
      <c r="I47" s="310">
        <v>0.85</v>
      </c>
      <c r="J47" s="235">
        <v>6896595.8399999999</v>
      </c>
      <c r="K47" s="237">
        <f t="shared" si="1"/>
        <v>1217046.33</v>
      </c>
      <c r="L47" s="238" t="s">
        <v>356</v>
      </c>
      <c r="M47" s="239" t="s">
        <v>400</v>
      </c>
    </row>
    <row r="48" spans="1:13" ht="167.25" customHeight="1" x14ac:dyDescent="0.25">
      <c r="A48" s="75" t="s">
        <v>92</v>
      </c>
      <c r="B48" s="51">
        <v>21</v>
      </c>
      <c r="C48" s="190">
        <v>31</v>
      </c>
      <c r="D48" s="21" t="s">
        <v>99</v>
      </c>
      <c r="E48" s="151" t="s">
        <v>100</v>
      </c>
      <c r="F48" s="129">
        <v>8764171.3800000008</v>
      </c>
      <c r="G48" s="23">
        <v>96707</v>
      </c>
      <c r="H48" s="161">
        <v>0.93</v>
      </c>
      <c r="I48" s="161">
        <v>0.63</v>
      </c>
      <c r="J48" s="129">
        <v>5516169.4699999997</v>
      </c>
      <c r="K48" s="112">
        <f t="shared" si="1"/>
        <v>3248001.9100000011</v>
      </c>
      <c r="L48" s="131" t="s">
        <v>401</v>
      </c>
      <c r="M48" s="239" t="s">
        <v>453</v>
      </c>
    </row>
    <row r="49" spans="1:13" ht="177.75" customHeight="1" x14ac:dyDescent="0.25">
      <c r="A49" s="76" t="s">
        <v>59</v>
      </c>
      <c r="B49" s="51">
        <v>22</v>
      </c>
      <c r="C49" s="190">
        <v>32</v>
      </c>
      <c r="D49" s="21" t="s">
        <v>101</v>
      </c>
      <c r="E49" s="21" t="s">
        <v>102</v>
      </c>
      <c r="F49" s="129">
        <v>7548879.9100000001</v>
      </c>
      <c r="G49" s="23">
        <v>10000</v>
      </c>
      <c r="H49" s="161">
        <v>1</v>
      </c>
      <c r="I49" s="161">
        <v>0.86</v>
      </c>
      <c r="J49" s="129">
        <v>6473099.5499999998</v>
      </c>
      <c r="K49" s="112">
        <f t="shared" si="1"/>
        <v>1075780.3600000003</v>
      </c>
      <c r="L49" s="131"/>
      <c r="M49" s="239" t="s">
        <v>380</v>
      </c>
    </row>
    <row r="50" spans="1:13" ht="279" customHeight="1" x14ac:dyDescent="0.25">
      <c r="A50" s="76" t="s">
        <v>59</v>
      </c>
      <c r="B50" s="51">
        <v>23</v>
      </c>
      <c r="C50" s="190">
        <v>33</v>
      </c>
      <c r="D50" s="21" t="s">
        <v>103</v>
      </c>
      <c r="E50" s="21" t="s">
        <v>104</v>
      </c>
      <c r="F50" s="105">
        <v>15688988</v>
      </c>
      <c r="G50" s="23">
        <v>2500</v>
      </c>
      <c r="H50" s="161">
        <v>0.85099999999999998</v>
      </c>
      <c r="I50" s="161">
        <v>0.49980000000000002</v>
      </c>
      <c r="J50" s="129">
        <v>7841356.2000000002</v>
      </c>
      <c r="K50" s="112">
        <f t="shared" si="1"/>
        <v>7847631.7999999998</v>
      </c>
      <c r="L50" s="133" t="s">
        <v>402</v>
      </c>
      <c r="M50" s="239" t="s">
        <v>454</v>
      </c>
    </row>
    <row r="51" spans="1:13" ht="231" customHeight="1" x14ac:dyDescent="0.25">
      <c r="A51" s="76" t="s">
        <v>59</v>
      </c>
      <c r="B51" s="109">
        <v>24</v>
      </c>
      <c r="C51" s="229">
        <v>34</v>
      </c>
      <c r="D51" s="134" t="s">
        <v>105</v>
      </c>
      <c r="E51" s="134" t="s">
        <v>106</v>
      </c>
      <c r="F51" s="135">
        <v>238927642</v>
      </c>
      <c r="G51" s="136">
        <v>143627</v>
      </c>
      <c r="H51" s="311">
        <v>0.442</v>
      </c>
      <c r="I51" s="311">
        <v>0.40799999999999997</v>
      </c>
      <c r="J51" s="129">
        <v>97509988.629999995</v>
      </c>
      <c r="K51" s="112">
        <f t="shared" si="1"/>
        <v>141417653.37</v>
      </c>
      <c r="L51" s="133" t="s">
        <v>455</v>
      </c>
      <c r="M51" s="349" t="s">
        <v>456</v>
      </c>
    </row>
    <row r="52" spans="1:13" ht="126" customHeight="1" x14ac:dyDescent="0.25">
      <c r="A52" s="76"/>
      <c r="B52" s="51">
        <v>26</v>
      </c>
      <c r="C52" s="190">
        <v>35</v>
      </c>
      <c r="D52" s="151" t="s">
        <v>107</v>
      </c>
      <c r="E52" s="21" t="s">
        <v>108</v>
      </c>
      <c r="F52" s="105">
        <v>1012000</v>
      </c>
      <c r="G52" s="23">
        <v>3000</v>
      </c>
      <c r="H52" s="161">
        <v>0.9</v>
      </c>
      <c r="I52" s="161">
        <v>0.8</v>
      </c>
      <c r="J52" s="129">
        <v>806840.06</v>
      </c>
      <c r="K52" s="112">
        <f t="shared" si="1"/>
        <v>205159.93999999994</v>
      </c>
      <c r="L52" s="131" t="s">
        <v>228</v>
      </c>
      <c r="M52" s="239" t="s">
        <v>405</v>
      </c>
    </row>
    <row r="53" spans="1:13" ht="211.5" customHeight="1" x14ac:dyDescent="0.25">
      <c r="A53" s="76"/>
      <c r="B53" s="51">
        <v>28</v>
      </c>
      <c r="C53" s="190">
        <v>36</v>
      </c>
      <c r="D53" s="21" t="s">
        <v>110</v>
      </c>
      <c r="E53" s="21" t="s">
        <v>111</v>
      </c>
      <c r="F53" s="129">
        <v>6381102.6399999997</v>
      </c>
      <c r="G53" s="23"/>
      <c r="H53" s="312">
        <v>1</v>
      </c>
      <c r="I53" s="312">
        <v>0.69</v>
      </c>
      <c r="J53" s="129">
        <v>4387259.4000000004</v>
      </c>
      <c r="K53" s="112">
        <f t="shared" si="1"/>
        <v>1993843.2399999993</v>
      </c>
      <c r="L53" s="139" t="s">
        <v>362</v>
      </c>
      <c r="M53" s="239" t="s">
        <v>457</v>
      </c>
    </row>
    <row r="54" spans="1:13" ht="104.25" customHeight="1" x14ac:dyDescent="0.25">
      <c r="A54" s="76"/>
      <c r="B54" s="153"/>
      <c r="C54" s="243">
        <v>37</v>
      </c>
      <c r="D54" s="151" t="s">
        <v>148</v>
      </c>
      <c r="E54" s="13" t="s">
        <v>250</v>
      </c>
      <c r="F54" s="129">
        <v>2145610.0099999998</v>
      </c>
      <c r="G54" s="23"/>
      <c r="H54" s="312">
        <v>0.14000000000000001</v>
      </c>
      <c r="I54" s="312">
        <v>0</v>
      </c>
      <c r="J54" s="129">
        <v>0</v>
      </c>
      <c r="K54" s="112">
        <f>F54-J54</f>
        <v>2145610.0099999998</v>
      </c>
      <c r="L54" s="139"/>
      <c r="M54" s="350" t="s">
        <v>409</v>
      </c>
    </row>
    <row r="55" spans="1:13" ht="128.25" customHeight="1" x14ac:dyDescent="0.25">
      <c r="A55" s="76"/>
      <c r="B55" s="153"/>
      <c r="C55" s="243">
        <v>38</v>
      </c>
      <c r="D55" s="151" t="s">
        <v>247</v>
      </c>
      <c r="E55" s="137" t="s">
        <v>246</v>
      </c>
      <c r="F55" s="129">
        <v>1156293.32</v>
      </c>
      <c r="G55" s="23"/>
      <c r="H55" s="312">
        <v>0.48</v>
      </c>
      <c r="I55" s="312">
        <v>0.2</v>
      </c>
      <c r="J55" s="129">
        <v>231258.66</v>
      </c>
      <c r="K55" s="155">
        <f>F55-J55</f>
        <v>925034.66</v>
      </c>
      <c r="L55" s="139"/>
      <c r="M55" s="154" t="s">
        <v>248</v>
      </c>
    </row>
    <row r="56" spans="1:13" ht="19.5" customHeight="1" x14ac:dyDescent="0.25">
      <c r="A56" s="76" t="s">
        <v>59</v>
      </c>
      <c r="B56" s="385" t="s">
        <v>116</v>
      </c>
      <c r="C56" s="386"/>
      <c r="D56" s="386"/>
      <c r="E56" s="386"/>
      <c r="F56" s="102">
        <f>SUM(F57:F61)</f>
        <v>234975254.83000001</v>
      </c>
      <c r="G56" s="68"/>
      <c r="H56" s="313"/>
      <c r="I56" s="314"/>
      <c r="J56" s="318">
        <f>SUM(J57:J61)</f>
        <v>87993712.320000008</v>
      </c>
      <c r="K56" s="318">
        <f>SUM(K57:K61)</f>
        <v>146981542.51000005</v>
      </c>
      <c r="L56" s="64"/>
      <c r="M56" s="20"/>
    </row>
    <row r="57" spans="1:13" ht="219.75" customHeight="1" x14ac:dyDescent="0.25">
      <c r="A57" s="75"/>
      <c r="B57" s="51">
        <v>31</v>
      </c>
      <c r="C57" s="190">
        <v>39</v>
      </c>
      <c r="D57" s="21" t="s">
        <v>117</v>
      </c>
      <c r="E57" s="333" t="s">
        <v>118</v>
      </c>
      <c r="F57" s="166">
        <v>211807516.99000001</v>
      </c>
      <c r="G57" s="23">
        <v>192051</v>
      </c>
      <c r="H57" s="161">
        <v>0.495</v>
      </c>
      <c r="I57" s="161">
        <v>0.36</v>
      </c>
      <c r="J57" s="129">
        <v>77288562.950000003</v>
      </c>
      <c r="K57" s="112">
        <f t="shared" ref="K57:K61" si="2">F57-J57</f>
        <v>134518954.04000002</v>
      </c>
      <c r="L57" s="133" t="s">
        <v>363</v>
      </c>
      <c r="M57" s="239" t="s">
        <v>458</v>
      </c>
    </row>
    <row r="58" spans="1:13" ht="144.75" customHeight="1" x14ac:dyDescent="0.25">
      <c r="A58" s="76"/>
      <c r="B58" s="51">
        <v>33</v>
      </c>
      <c r="C58" s="190">
        <v>40</v>
      </c>
      <c r="D58" s="21" t="s">
        <v>119</v>
      </c>
      <c r="E58" s="57" t="s">
        <v>123</v>
      </c>
      <c r="F58" s="166">
        <v>4957852.79</v>
      </c>
      <c r="G58" s="23">
        <v>3353</v>
      </c>
      <c r="H58" s="161">
        <v>0.97</v>
      </c>
      <c r="I58" s="161">
        <v>0.59</v>
      </c>
      <c r="J58" s="129">
        <v>2912305.45</v>
      </c>
      <c r="K58" s="112">
        <f t="shared" si="2"/>
        <v>2045547.3399999999</v>
      </c>
      <c r="L58" s="139" t="s">
        <v>357</v>
      </c>
      <c r="M58" s="239" t="s">
        <v>403</v>
      </c>
    </row>
    <row r="59" spans="1:13" ht="166.5" customHeight="1" x14ac:dyDescent="0.25">
      <c r="A59" s="76"/>
      <c r="B59" s="51">
        <v>34</v>
      </c>
      <c r="C59" s="190">
        <v>41</v>
      </c>
      <c r="D59" s="21" t="s">
        <v>171</v>
      </c>
      <c r="E59" s="333" t="s">
        <v>221</v>
      </c>
      <c r="F59" s="157">
        <v>12535859.09</v>
      </c>
      <c r="G59" s="23">
        <v>13281</v>
      </c>
      <c r="H59" s="161">
        <v>0.91</v>
      </c>
      <c r="I59" s="161">
        <v>0.28999999999999998</v>
      </c>
      <c r="J59" s="129">
        <v>3644403.69</v>
      </c>
      <c r="K59" s="112">
        <f t="shared" si="2"/>
        <v>8891455.4000000004</v>
      </c>
      <c r="L59" s="133" t="s">
        <v>381</v>
      </c>
      <c r="M59" s="239" t="s">
        <v>382</v>
      </c>
    </row>
    <row r="60" spans="1:13" ht="195.75" customHeight="1" x14ac:dyDescent="0.25">
      <c r="A60" s="76"/>
      <c r="B60" s="51">
        <v>35</v>
      </c>
      <c r="C60" s="190">
        <v>42</v>
      </c>
      <c r="D60" s="21" t="s">
        <v>124</v>
      </c>
      <c r="E60" s="57" t="s">
        <v>125</v>
      </c>
      <c r="F60" s="166">
        <v>3607215.91</v>
      </c>
      <c r="G60" s="23">
        <v>350000</v>
      </c>
      <c r="H60" s="161">
        <v>1</v>
      </c>
      <c r="I60" s="161">
        <v>0.61</v>
      </c>
      <c r="J60" s="129">
        <v>2202331.89</v>
      </c>
      <c r="K60" s="237">
        <f t="shared" si="2"/>
        <v>1404884.02</v>
      </c>
      <c r="L60" s="133" t="s">
        <v>364</v>
      </c>
      <c r="M60" s="239" t="s">
        <v>460</v>
      </c>
    </row>
    <row r="61" spans="1:13" ht="117.75" customHeight="1" x14ac:dyDescent="0.25">
      <c r="A61" s="76"/>
      <c r="B61" s="51">
        <v>36</v>
      </c>
      <c r="C61" s="190">
        <v>43</v>
      </c>
      <c r="D61" s="21" t="s">
        <v>126</v>
      </c>
      <c r="E61" s="21" t="s">
        <v>127</v>
      </c>
      <c r="F61" s="129">
        <v>2066810.05</v>
      </c>
      <c r="G61" s="23"/>
      <c r="H61" s="161">
        <v>1</v>
      </c>
      <c r="I61" s="161">
        <v>0.94</v>
      </c>
      <c r="J61" s="129">
        <v>1946108.34</v>
      </c>
      <c r="K61" s="112">
        <f t="shared" si="2"/>
        <v>120701.70999999996</v>
      </c>
      <c r="L61" s="139" t="s">
        <v>342</v>
      </c>
      <c r="M61" s="239" t="s">
        <v>349</v>
      </c>
    </row>
    <row r="62" spans="1:13" ht="16.5" customHeight="1" x14ac:dyDescent="0.25">
      <c r="A62" s="77" t="s">
        <v>59</v>
      </c>
      <c r="B62" s="100"/>
      <c r="C62" s="230"/>
      <c r="D62" s="78"/>
      <c r="E62" s="79" t="s">
        <v>128</v>
      </c>
      <c r="F62" s="106">
        <f>SUM(F63:F66)</f>
        <v>136989386.99000001</v>
      </c>
      <c r="G62" s="72"/>
      <c r="H62" s="307"/>
      <c r="I62" s="308"/>
      <c r="J62" s="322">
        <f>SUM(J63:J66)</f>
        <v>98713720.530000001</v>
      </c>
      <c r="K62" s="322">
        <f>SUM(K63:K66)</f>
        <v>38275666.460000008</v>
      </c>
      <c r="L62" s="80"/>
      <c r="M62" s="24"/>
    </row>
    <row r="63" spans="1:13" ht="297.75" customHeight="1" x14ac:dyDescent="0.25">
      <c r="A63" s="76"/>
      <c r="B63" s="51">
        <v>37</v>
      </c>
      <c r="C63" s="190">
        <v>44</v>
      </c>
      <c r="D63" s="21" t="s">
        <v>129</v>
      </c>
      <c r="E63" s="57" t="s">
        <v>130</v>
      </c>
      <c r="F63" s="166">
        <v>13092688.550000001</v>
      </c>
      <c r="G63" s="23">
        <v>84868</v>
      </c>
      <c r="H63" s="161">
        <v>0.98</v>
      </c>
      <c r="I63" s="161">
        <v>0.98</v>
      </c>
      <c r="J63" s="129">
        <v>12830834.779999999</v>
      </c>
      <c r="K63" s="112">
        <f>F63-J63</f>
        <v>261853.77000000142</v>
      </c>
      <c r="L63" s="133" t="s">
        <v>461</v>
      </c>
      <c r="M63" s="239" t="s">
        <v>462</v>
      </c>
    </row>
    <row r="64" spans="1:13" ht="183" customHeight="1" x14ac:dyDescent="0.25">
      <c r="A64" s="81"/>
      <c r="B64" s="51">
        <v>38</v>
      </c>
      <c r="C64" s="190">
        <v>45</v>
      </c>
      <c r="D64" s="21" t="s">
        <v>131</v>
      </c>
      <c r="E64" s="57" t="s">
        <v>132</v>
      </c>
      <c r="F64" s="166">
        <v>116270071.91</v>
      </c>
      <c r="G64" s="23">
        <v>84868</v>
      </c>
      <c r="H64" s="161">
        <v>0.84</v>
      </c>
      <c r="I64" s="161">
        <v>0.69</v>
      </c>
      <c r="J64" s="129">
        <v>79656626.269999996</v>
      </c>
      <c r="K64" s="112">
        <f>F64-J64</f>
        <v>36613445.640000001</v>
      </c>
      <c r="L64" s="139" t="s">
        <v>404</v>
      </c>
      <c r="M64" s="239" t="s">
        <v>463</v>
      </c>
    </row>
    <row r="65" spans="1:13" ht="175.5" customHeight="1" x14ac:dyDescent="0.25">
      <c r="A65" s="76" t="s">
        <v>59</v>
      </c>
      <c r="B65" s="116">
        <v>39</v>
      </c>
      <c r="C65" s="190">
        <v>46</v>
      </c>
      <c r="D65" s="21" t="s">
        <v>133</v>
      </c>
      <c r="E65" s="57" t="s">
        <v>134</v>
      </c>
      <c r="F65" s="166">
        <v>4645606.53</v>
      </c>
      <c r="G65" s="23">
        <v>4014</v>
      </c>
      <c r="H65" s="161">
        <v>0.95499999999999996</v>
      </c>
      <c r="I65" s="161">
        <v>0.89</v>
      </c>
      <c r="J65" s="129">
        <v>4127621.4</v>
      </c>
      <c r="K65" s="112">
        <f>F65-J65</f>
        <v>517985.13000000035</v>
      </c>
      <c r="L65" s="139" t="s">
        <v>365</v>
      </c>
      <c r="M65" s="239" t="s">
        <v>464</v>
      </c>
    </row>
    <row r="66" spans="1:13" ht="243" customHeight="1" x14ac:dyDescent="0.25">
      <c r="C66" s="246">
        <v>47</v>
      </c>
      <c r="D66" s="164" t="s">
        <v>252</v>
      </c>
      <c r="E66" s="156" t="s">
        <v>253</v>
      </c>
      <c r="F66" s="166">
        <v>2981020</v>
      </c>
      <c r="G66" s="147"/>
      <c r="H66" s="315">
        <v>1</v>
      </c>
      <c r="I66" s="315">
        <v>0.7</v>
      </c>
      <c r="J66" s="129">
        <v>2098638.08</v>
      </c>
      <c r="K66" s="112">
        <f>F66-J66</f>
        <v>882381.91999999993</v>
      </c>
      <c r="L66" s="156" t="s">
        <v>366</v>
      </c>
      <c r="M66" s="239" t="s">
        <v>465</v>
      </c>
    </row>
    <row r="68" spans="1:13" ht="16.5" x14ac:dyDescent="0.3">
      <c r="D68" s="1" t="s">
        <v>268</v>
      </c>
    </row>
  </sheetData>
  <sheetProtection formatCells="0" formatColumns="0" formatRows="0" insertColumns="0" insertRows="0" insertHyperlinks="0" deleteColumns="0" deleteRows="0" sort="0" autoFilter="0" pivotTables="0"/>
  <mergeCells count="19">
    <mergeCell ref="C1:M1"/>
    <mergeCell ref="C28:C29"/>
    <mergeCell ref="B7:M7"/>
    <mergeCell ref="A9:E9"/>
    <mergeCell ref="B5:M5"/>
    <mergeCell ref="B6:M6"/>
    <mergeCell ref="A2:M2"/>
    <mergeCell ref="D3:M3"/>
    <mergeCell ref="A4:M4"/>
    <mergeCell ref="A10:E10"/>
    <mergeCell ref="B56:E56"/>
    <mergeCell ref="A15:E15"/>
    <mergeCell ref="A18:E18"/>
    <mergeCell ref="A20:E20"/>
    <mergeCell ref="B28:B29"/>
    <mergeCell ref="D28:D29"/>
    <mergeCell ref="A31:E31"/>
    <mergeCell ref="B36:E36"/>
    <mergeCell ref="A39:E39"/>
  </mergeCells>
  <pageMargins left="0.70866141732283472" right="0.70866141732283472" top="0.74803149606299213" bottom="0.74803149606299213" header="0.31496062992125984" footer="0.31496062992125984"/>
  <pageSetup scale="37"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theme="7" tint="-0.249977111117893"/>
  </sheetPr>
  <dimension ref="A1:J40"/>
  <sheetViews>
    <sheetView topLeftCell="A5" zoomScale="70" zoomScaleNormal="70" workbookViewId="0">
      <pane xSplit="3" ySplit="7" topLeftCell="D12" activePane="bottomRight" state="frozen"/>
      <selection activeCell="A5" sqref="A5"/>
      <selection pane="topRight" activeCell="D5" sqref="D5"/>
      <selection pane="bottomLeft" activeCell="A12" sqref="A12"/>
      <selection pane="bottomRight" sqref="A1:J1"/>
    </sheetView>
  </sheetViews>
  <sheetFormatPr baseColWidth="10" defaultRowHeight="15" x14ac:dyDescent="0.25"/>
  <cols>
    <col min="1" max="1" width="5.28515625" customWidth="1"/>
    <col min="2" max="2" width="34.28515625" customWidth="1"/>
    <col min="3" max="3" width="27.7109375" hidden="1" customWidth="1"/>
    <col min="4" max="4" width="19.28515625" customWidth="1"/>
    <col min="5" max="5" width="11.5703125" bestFit="1" customWidth="1"/>
    <col min="6" max="6" width="16.7109375" customWidth="1"/>
    <col min="7" max="9" width="19.28515625" customWidth="1"/>
    <col min="10" max="10" width="53.140625" customWidth="1"/>
  </cols>
  <sheetData>
    <row r="1" spans="1:10" ht="18" customHeight="1" x14ac:dyDescent="0.25">
      <c r="A1" s="372" t="s">
        <v>1</v>
      </c>
      <c r="B1" s="372"/>
      <c r="C1" s="372"/>
      <c r="D1" s="372"/>
      <c r="E1" s="372"/>
      <c r="F1" s="372"/>
      <c r="G1" s="372"/>
      <c r="H1" s="372"/>
      <c r="I1" s="372"/>
      <c r="J1" s="372"/>
    </row>
    <row r="2" spans="1:10" ht="15.75" x14ac:dyDescent="0.25">
      <c r="A2" s="404" t="s">
        <v>10</v>
      </c>
      <c r="B2" s="404"/>
      <c r="C2" s="404"/>
      <c r="D2" s="404"/>
      <c r="E2" s="404"/>
      <c r="F2" s="404"/>
      <c r="G2" s="404"/>
      <c r="H2" s="404"/>
      <c r="I2" s="404"/>
      <c r="J2" s="404"/>
    </row>
    <row r="3" spans="1:10" ht="15.75" x14ac:dyDescent="0.25">
      <c r="A3" s="400" t="s">
        <v>27</v>
      </c>
      <c r="B3" s="400"/>
      <c r="C3" s="400"/>
      <c r="D3" s="400"/>
      <c r="E3" s="400"/>
      <c r="F3" s="400"/>
      <c r="G3" s="400"/>
      <c r="H3" s="400"/>
      <c r="I3" s="400"/>
      <c r="J3" s="400"/>
    </row>
    <row r="4" spans="1:10" ht="15.75" x14ac:dyDescent="0.25">
      <c r="A4" s="5"/>
      <c r="B4" s="5"/>
      <c r="C4" s="5"/>
      <c r="D4" s="5"/>
      <c r="E4" s="5"/>
      <c r="F4" s="5"/>
      <c r="G4" s="5"/>
      <c r="H4" s="5"/>
      <c r="I4" s="37"/>
      <c r="J4" s="55" t="s">
        <v>220</v>
      </c>
    </row>
    <row r="5" spans="1:10" ht="27.75" customHeight="1" x14ac:dyDescent="0.25">
      <c r="A5" s="394" t="s">
        <v>407</v>
      </c>
      <c r="B5" s="394"/>
      <c r="C5" s="394"/>
      <c r="D5" s="394"/>
      <c r="E5" s="394"/>
      <c r="F5" s="394"/>
      <c r="G5" s="394"/>
      <c r="H5" s="394"/>
      <c r="I5" s="394"/>
      <c r="J5" s="394"/>
    </row>
    <row r="6" spans="1:10" ht="14.45" customHeight="1" x14ac:dyDescent="0.25">
      <c r="A6" s="400" t="str">
        <f>' En Tramite '!$A$2</f>
        <v>INSTITUTO DE ACUEDUCTOS Y ALCANTARILLADOS NACIONALES</v>
      </c>
      <c r="B6" s="400"/>
      <c r="C6" s="400"/>
      <c r="D6" s="400"/>
      <c r="E6" s="400"/>
      <c r="F6" s="400"/>
      <c r="G6" s="400"/>
      <c r="H6" s="400"/>
      <c r="I6" s="400"/>
      <c r="J6" s="400"/>
    </row>
    <row r="7" spans="1:10" ht="14.45" customHeight="1" x14ac:dyDescent="0.25">
      <c r="A7" s="400" t="str">
        <f>' En Tramite '!$A$3</f>
        <v>DIRECCIÓN DE PLANIFICACIÓN</v>
      </c>
      <c r="B7" s="400"/>
      <c r="C7" s="400"/>
      <c r="D7" s="400"/>
      <c r="E7" s="400"/>
      <c r="F7" s="400"/>
      <c r="G7" s="400"/>
      <c r="H7" s="400"/>
      <c r="I7" s="400"/>
      <c r="J7" s="400"/>
    </row>
    <row r="8" spans="1:10" ht="14.45" customHeight="1" x14ac:dyDescent="0.25">
      <c r="A8" s="400" t="s">
        <v>231</v>
      </c>
      <c r="B8" s="400"/>
      <c r="C8" s="400"/>
      <c r="D8" s="400"/>
      <c r="E8" s="400"/>
      <c r="F8" s="400"/>
      <c r="G8" s="400"/>
      <c r="H8" s="400"/>
      <c r="I8" s="400"/>
      <c r="J8" s="400"/>
    </row>
    <row r="9" spans="1:10" ht="33.75" customHeight="1" x14ac:dyDescent="0.25">
      <c r="A9" s="205"/>
      <c r="B9" s="205"/>
      <c r="C9" s="205"/>
      <c r="D9" s="205"/>
      <c r="E9" s="205"/>
      <c r="F9" s="205"/>
      <c r="G9" s="205"/>
      <c r="H9" s="205"/>
      <c r="I9" s="205"/>
      <c r="J9" s="110"/>
    </row>
    <row r="10" spans="1:10" ht="39" customHeight="1" x14ac:dyDescent="0.25">
      <c r="A10" s="209" t="s">
        <v>23</v>
      </c>
      <c r="B10" s="210" t="s">
        <v>11</v>
      </c>
      <c r="C10" s="210" t="s">
        <v>12</v>
      </c>
      <c r="D10" s="210" t="s">
        <v>22</v>
      </c>
      <c r="E10" s="210" t="s">
        <v>26</v>
      </c>
      <c r="F10" s="210" t="s">
        <v>25</v>
      </c>
      <c r="G10" s="210" t="s">
        <v>44</v>
      </c>
      <c r="H10" s="210" t="s">
        <v>136</v>
      </c>
      <c r="I10" s="210" t="s">
        <v>202</v>
      </c>
      <c r="J10" s="210" t="s">
        <v>13</v>
      </c>
    </row>
    <row r="11" spans="1:10" ht="20.25" customHeight="1" x14ac:dyDescent="0.25">
      <c r="A11" s="403" t="s">
        <v>9</v>
      </c>
      <c r="B11" s="403"/>
      <c r="C11" s="30"/>
      <c r="D11" s="29">
        <f>SUM(D12+D16+D18+D20+D26+D35+D22)</f>
        <v>124563859.50000001</v>
      </c>
      <c r="E11" s="30"/>
      <c r="F11" s="30"/>
      <c r="G11" s="29">
        <f>SUM(G12+G16+G18+G20+G26+G35+G22)</f>
        <v>100659951.18800001</v>
      </c>
      <c r="H11" s="29">
        <f>SUM(H12+H16+H18+H20+H26+H35+H22)</f>
        <v>23903908.311999995</v>
      </c>
      <c r="I11" s="29"/>
      <c r="J11" s="30"/>
    </row>
    <row r="12" spans="1:10" ht="15.75" x14ac:dyDescent="0.25">
      <c r="A12" s="407" t="s">
        <v>7</v>
      </c>
      <c r="B12" s="407"/>
      <c r="C12" s="263"/>
      <c r="D12" s="264">
        <f>SUM(D13:D15)</f>
        <v>30356203.600000001</v>
      </c>
      <c r="E12" s="265"/>
      <c r="F12" s="260"/>
      <c r="G12" s="264">
        <f>SUM(G13:G15)</f>
        <v>28561195.84</v>
      </c>
      <c r="H12" s="264">
        <f>SUM(H13:H15)</f>
        <v>1795007.7599999995</v>
      </c>
      <c r="I12" s="264"/>
      <c r="J12" s="259"/>
    </row>
    <row r="13" spans="1:10" ht="294.75" customHeight="1" x14ac:dyDescent="0.25">
      <c r="A13" s="83">
        <v>1</v>
      </c>
      <c r="B13" s="3" t="s">
        <v>162</v>
      </c>
      <c r="C13" s="3" t="s">
        <v>17</v>
      </c>
      <c r="D13" s="87">
        <v>23660789.57</v>
      </c>
      <c r="E13" s="323">
        <v>0.995</v>
      </c>
      <c r="F13" s="323">
        <v>0.94</v>
      </c>
      <c r="G13" s="87">
        <v>22335785.350000001</v>
      </c>
      <c r="H13" s="97">
        <f>D13-G13</f>
        <v>1325004.2199999988</v>
      </c>
      <c r="I13" s="86" t="s">
        <v>413</v>
      </c>
      <c r="J13" s="239" t="s">
        <v>414</v>
      </c>
    </row>
    <row r="14" spans="1:10" ht="150.75" customHeight="1" x14ac:dyDescent="0.25">
      <c r="A14" s="173">
        <v>2</v>
      </c>
      <c r="B14" s="84" t="s">
        <v>223</v>
      </c>
      <c r="C14" s="84" t="s">
        <v>75</v>
      </c>
      <c r="D14" s="95">
        <v>4860034.03</v>
      </c>
      <c r="E14" s="324">
        <v>1</v>
      </c>
      <c r="F14" s="324">
        <v>0.99</v>
      </c>
      <c r="G14" s="87">
        <v>4810492.2699999996</v>
      </c>
      <c r="H14" s="88">
        <f>D14-G14</f>
        <v>49541.760000000708</v>
      </c>
      <c r="I14" s="90"/>
      <c r="J14" s="274" t="s">
        <v>358</v>
      </c>
    </row>
    <row r="15" spans="1:10" ht="147.75" customHeight="1" x14ac:dyDescent="0.25">
      <c r="A15" s="174">
        <v>3</v>
      </c>
      <c r="B15" s="84" t="s">
        <v>255</v>
      </c>
      <c r="C15" s="84"/>
      <c r="D15" s="95">
        <v>1835380</v>
      </c>
      <c r="E15" s="325">
        <v>0.99</v>
      </c>
      <c r="F15" s="325">
        <v>0.77</v>
      </c>
      <c r="G15" s="87">
        <v>1414918.22</v>
      </c>
      <c r="H15" s="88">
        <f>D15-G15</f>
        <v>420461.78</v>
      </c>
      <c r="I15" s="90"/>
      <c r="J15" s="274" t="s">
        <v>415</v>
      </c>
    </row>
    <row r="16" spans="1:10" ht="15.75" x14ac:dyDescent="0.25">
      <c r="A16" s="405" t="s">
        <v>68</v>
      </c>
      <c r="B16" s="406"/>
      <c r="C16" s="266"/>
      <c r="D16" s="267">
        <f>SUM(D17)</f>
        <v>20365238</v>
      </c>
      <c r="E16" s="326"/>
      <c r="F16" s="327"/>
      <c r="G16" s="261">
        <f>SUM(G17)</f>
        <v>18080258.300000001</v>
      </c>
      <c r="H16" s="268">
        <f>SUM(H17)</f>
        <v>2284979.6999999993</v>
      </c>
      <c r="I16" s="267"/>
      <c r="J16" s="180"/>
    </row>
    <row r="17" spans="1:10" ht="194.25" customHeight="1" x14ac:dyDescent="0.25">
      <c r="A17" s="83">
        <v>4</v>
      </c>
      <c r="B17" s="219" t="s">
        <v>174</v>
      </c>
      <c r="C17" s="3" t="s">
        <v>18</v>
      </c>
      <c r="D17" s="96">
        <v>20365238</v>
      </c>
      <c r="E17" s="323">
        <v>1</v>
      </c>
      <c r="F17" s="323">
        <v>0.89</v>
      </c>
      <c r="G17" s="87">
        <v>18080258.300000001</v>
      </c>
      <c r="H17" s="97">
        <f>D17-G17</f>
        <v>2284979.6999999993</v>
      </c>
      <c r="I17" s="86"/>
      <c r="J17" s="239" t="s">
        <v>367</v>
      </c>
    </row>
    <row r="18" spans="1:10" ht="15.75" x14ac:dyDescent="0.25">
      <c r="A18" s="405" t="s">
        <v>175</v>
      </c>
      <c r="B18" s="406"/>
      <c r="C18" s="266"/>
      <c r="D18" s="267">
        <f>SUM(D19)</f>
        <v>5413130</v>
      </c>
      <c r="E18" s="326"/>
      <c r="F18" s="327"/>
      <c r="G18" s="267">
        <f>SUM(G19)</f>
        <v>4687193.26</v>
      </c>
      <c r="H18" s="267">
        <f>SUM(H19)</f>
        <v>725936.74000000022</v>
      </c>
      <c r="I18" s="267"/>
      <c r="J18" s="180"/>
    </row>
    <row r="19" spans="1:10" ht="198.75" customHeight="1" x14ac:dyDescent="0.25">
      <c r="A19" s="83">
        <v>5</v>
      </c>
      <c r="B19" s="3" t="s">
        <v>164</v>
      </c>
      <c r="C19" s="3"/>
      <c r="D19" s="87">
        <v>5413130</v>
      </c>
      <c r="E19" s="323">
        <v>0.83</v>
      </c>
      <c r="F19" s="323">
        <v>0.87</v>
      </c>
      <c r="G19" s="97">
        <v>4687193.26</v>
      </c>
      <c r="H19" s="97">
        <f>D19-G19</f>
        <v>725936.74000000022</v>
      </c>
      <c r="I19" s="86" t="s">
        <v>269</v>
      </c>
      <c r="J19" s="239" t="s">
        <v>270</v>
      </c>
    </row>
    <row r="20" spans="1:10" ht="15.75" x14ac:dyDescent="0.25">
      <c r="A20" s="405" t="s">
        <v>177</v>
      </c>
      <c r="B20" s="406"/>
      <c r="C20" s="266"/>
      <c r="D20" s="267">
        <f>SUM(D21)</f>
        <v>504916</v>
      </c>
      <c r="E20" s="326"/>
      <c r="F20" s="327"/>
      <c r="G20" s="267">
        <f>SUM(G21)</f>
        <v>58317.798000000003</v>
      </c>
      <c r="H20" s="267">
        <f>SUM(H21)</f>
        <v>446598.20199999999</v>
      </c>
      <c r="I20" s="267"/>
      <c r="J20" s="180"/>
    </row>
    <row r="21" spans="1:10" ht="198" customHeight="1" x14ac:dyDescent="0.25">
      <c r="A21" s="83">
        <v>6</v>
      </c>
      <c r="B21" s="3" t="s">
        <v>216</v>
      </c>
      <c r="C21" s="3" t="s">
        <v>20</v>
      </c>
      <c r="D21" s="87">
        <v>504916</v>
      </c>
      <c r="E21" s="323">
        <v>0.65</v>
      </c>
      <c r="F21" s="323">
        <v>0.12</v>
      </c>
      <c r="G21" s="97">
        <f>D21*0.1155</f>
        <v>58317.798000000003</v>
      </c>
      <c r="H21" s="97">
        <f>D21-G21</f>
        <v>446598.20199999999</v>
      </c>
      <c r="I21" s="86"/>
      <c r="J21" s="239" t="s">
        <v>271</v>
      </c>
    </row>
    <row r="22" spans="1:10" ht="15.75" x14ac:dyDescent="0.25">
      <c r="A22" s="91"/>
      <c r="B22" s="405" t="s">
        <v>145</v>
      </c>
      <c r="C22" s="406"/>
      <c r="D22" s="268">
        <f>SUM(D23:D25)</f>
        <v>3911789.26</v>
      </c>
      <c r="E22" s="328"/>
      <c r="F22" s="326"/>
      <c r="G22" s="261">
        <f>SUM(G23:G25)</f>
        <v>491040.49</v>
      </c>
      <c r="H22" s="261">
        <f>SUM(H23:H25)</f>
        <v>3420748.77</v>
      </c>
      <c r="I22" s="267"/>
      <c r="J22" s="177"/>
    </row>
    <row r="23" spans="1:10" ht="213" customHeight="1" x14ac:dyDescent="0.25">
      <c r="A23" s="119">
        <v>7</v>
      </c>
      <c r="B23" s="84" t="s">
        <v>200</v>
      </c>
      <c r="C23" s="84" t="s">
        <v>88</v>
      </c>
      <c r="D23" s="95">
        <v>3428578.53</v>
      </c>
      <c r="E23" s="329">
        <v>7.0000000000000007E-2</v>
      </c>
      <c r="F23" s="329">
        <v>0.08</v>
      </c>
      <c r="G23" s="97">
        <v>271699.07</v>
      </c>
      <c r="H23" s="97">
        <f>D23-G23</f>
        <v>3156879.46</v>
      </c>
      <c r="I23" s="90"/>
      <c r="J23" s="238" t="s">
        <v>416</v>
      </c>
    </row>
    <row r="24" spans="1:10" ht="131.25" customHeight="1" x14ac:dyDescent="0.25">
      <c r="A24" s="119">
        <v>8</v>
      </c>
      <c r="B24" s="84" t="s">
        <v>293</v>
      </c>
      <c r="C24" s="241"/>
      <c r="D24" s="95">
        <v>322068.73</v>
      </c>
      <c r="E24" s="329">
        <v>1</v>
      </c>
      <c r="F24" s="329">
        <v>0.47</v>
      </c>
      <c r="G24" s="97">
        <v>152208.42000000001</v>
      </c>
      <c r="H24" s="97">
        <f>D24-G24</f>
        <v>169860.30999999997</v>
      </c>
      <c r="I24" s="90"/>
      <c r="J24" s="238" t="s">
        <v>294</v>
      </c>
    </row>
    <row r="25" spans="1:10" ht="135" customHeight="1" x14ac:dyDescent="0.25">
      <c r="A25" s="83">
        <v>9</v>
      </c>
      <c r="B25" s="219" t="s">
        <v>21</v>
      </c>
      <c r="C25" s="262"/>
      <c r="D25" s="87">
        <v>161142</v>
      </c>
      <c r="E25" s="323">
        <v>1</v>
      </c>
      <c r="F25" s="323">
        <v>0.42</v>
      </c>
      <c r="G25" s="95">
        <v>67133</v>
      </c>
      <c r="H25" s="97">
        <f>D25-G25</f>
        <v>94009</v>
      </c>
      <c r="I25" s="89"/>
      <c r="J25" s="14" t="s">
        <v>410</v>
      </c>
    </row>
    <row r="26" spans="1:10" ht="15.75" x14ac:dyDescent="0.25">
      <c r="A26" s="405" t="s">
        <v>165</v>
      </c>
      <c r="B26" s="406"/>
      <c r="C26" s="266"/>
      <c r="D26" s="267">
        <f>SUM(D27:D34)</f>
        <v>34665085.239999995</v>
      </c>
      <c r="E26" s="326"/>
      <c r="F26" s="327"/>
      <c r="G26" s="267">
        <f>SUM(G27:G34)</f>
        <v>27778808.960000005</v>
      </c>
      <c r="H26" s="267">
        <f>SUM(H27:H34)</f>
        <v>6886276.2799999975</v>
      </c>
      <c r="I26" s="267"/>
      <c r="J26" s="180"/>
    </row>
    <row r="27" spans="1:10" ht="135.75" customHeight="1" x14ac:dyDescent="0.25">
      <c r="A27" s="92">
        <v>10</v>
      </c>
      <c r="B27" s="93" t="s">
        <v>172</v>
      </c>
      <c r="C27" s="93" t="s">
        <v>14</v>
      </c>
      <c r="D27" s="94">
        <v>19730605.449999999</v>
      </c>
      <c r="E27" s="330">
        <v>1</v>
      </c>
      <c r="F27" s="330">
        <v>0.97</v>
      </c>
      <c r="G27" s="97">
        <v>19044314.710000001</v>
      </c>
      <c r="H27" s="97">
        <f>(D27-G27)</f>
        <v>686290.73999999836</v>
      </c>
      <c r="I27" s="86"/>
      <c r="J27" s="364" t="s">
        <v>417</v>
      </c>
    </row>
    <row r="28" spans="1:10" ht="157.5" customHeight="1" x14ac:dyDescent="0.25">
      <c r="A28" s="83">
        <v>11</v>
      </c>
      <c r="B28" s="152" t="s">
        <v>176</v>
      </c>
      <c r="C28" s="3" t="s">
        <v>19</v>
      </c>
      <c r="D28" s="87">
        <v>124036.9</v>
      </c>
      <c r="E28" s="323">
        <v>1</v>
      </c>
      <c r="F28" s="323">
        <v>0.95</v>
      </c>
      <c r="G28" s="97">
        <v>117475.35</v>
      </c>
      <c r="H28" s="97">
        <f t="shared" ref="H28:H32" si="0">SUM(D28-G28)</f>
        <v>6561.5499999999884</v>
      </c>
      <c r="I28" s="86"/>
      <c r="J28" s="365" t="s">
        <v>272</v>
      </c>
    </row>
    <row r="29" spans="1:10" ht="170.25" customHeight="1" x14ac:dyDescent="0.25">
      <c r="A29" s="92">
        <v>12</v>
      </c>
      <c r="B29" s="219" t="s">
        <v>167</v>
      </c>
      <c r="C29" s="3" t="s">
        <v>16</v>
      </c>
      <c r="D29" s="87">
        <v>6993000</v>
      </c>
      <c r="E29" s="323">
        <v>0.86</v>
      </c>
      <c r="F29" s="323">
        <v>0.78</v>
      </c>
      <c r="G29" s="86">
        <f>SUM(D29*F29)</f>
        <v>5454540</v>
      </c>
      <c r="H29" s="97">
        <f t="shared" si="0"/>
        <v>1538460</v>
      </c>
      <c r="I29" s="86" t="s">
        <v>418</v>
      </c>
      <c r="J29" s="219" t="s">
        <v>273</v>
      </c>
    </row>
    <row r="30" spans="1:10" ht="126.75" customHeight="1" x14ac:dyDescent="0.25">
      <c r="A30" s="83">
        <v>13</v>
      </c>
      <c r="B30" s="3" t="s">
        <v>180</v>
      </c>
      <c r="C30" s="14" t="s">
        <v>34</v>
      </c>
      <c r="D30" s="88">
        <v>2507137.79</v>
      </c>
      <c r="E30" s="325">
        <v>0.21</v>
      </c>
      <c r="F30" s="325">
        <v>0.34</v>
      </c>
      <c r="G30" s="88">
        <v>851435.46</v>
      </c>
      <c r="H30" s="88">
        <f t="shared" si="0"/>
        <v>1655702.33</v>
      </c>
      <c r="I30" s="88" t="s">
        <v>274</v>
      </c>
      <c r="J30" s="365" t="s">
        <v>351</v>
      </c>
    </row>
    <row r="31" spans="1:10" ht="186" customHeight="1" x14ac:dyDescent="0.25">
      <c r="A31" s="92">
        <v>14</v>
      </c>
      <c r="B31" s="152" t="s">
        <v>181</v>
      </c>
      <c r="C31" s="14" t="s">
        <v>36</v>
      </c>
      <c r="D31" s="88">
        <v>995620.59</v>
      </c>
      <c r="E31" s="325">
        <v>1</v>
      </c>
      <c r="F31" s="325">
        <v>0.89</v>
      </c>
      <c r="G31" s="88">
        <v>884098.48</v>
      </c>
      <c r="H31" s="88">
        <f t="shared" si="0"/>
        <v>111522.10999999999</v>
      </c>
      <c r="I31" s="88"/>
      <c r="J31" s="14" t="s">
        <v>343</v>
      </c>
    </row>
    <row r="32" spans="1:10" ht="183.75" customHeight="1" x14ac:dyDescent="0.25">
      <c r="A32" s="83">
        <v>15</v>
      </c>
      <c r="B32" s="84" t="s">
        <v>113</v>
      </c>
      <c r="C32" s="85">
        <v>1142423.8700000001</v>
      </c>
      <c r="D32" s="88">
        <v>1142423.94</v>
      </c>
      <c r="E32" s="331">
        <v>1</v>
      </c>
      <c r="F32" s="331">
        <v>0.82</v>
      </c>
      <c r="G32" s="88">
        <v>932217.94</v>
      </c>
      <c r="H32" s="88">
        <f t="shared" si="0"/>
        <v>210206</v>
      </c>
      <c r="I32" s="85" t="s">
        <v>275</v>
      </c>
      <c r="J32" s="14" t="s">
        <v>276</v>
      </c>
    </row>
    <row r="33" spans="1:10" ht="178.5" customHeight="1" x14ac:dyDescent="0.25">
      <c r="A33" s="92">
        <v>16</v>
      </c>
      <c r="B33" s="84" t="s">
        <v>179</v>
      </c>
      <c r="C33" s="85" t="s">
        <v>17</v>
      </c>
      <c r="D33" s="95">
        <v>2423260.5699999998</v>
      </c>
      <c r="E33" s="331">
        <v>0</v>
      </c>
      <c r="F33" s="331">
        <v>0.09</v>
      </c>
      <c r="G33" s="95">
        <v>226472.95</v>
      </c>
      <c r="H33" s="95">
        <f>D33-G33</f>
        <v>2196787.6199999996</v>
      </c>
      <c r="I33" s="140" t="s">
        <v>277</v>
      </c>
      <c r="J33" s="14" t="s">
        <v>344</v>
      </c>
    </row>
    <row r="34" spans="1:10" ht="142.5" customHeight="1" x14ac:dyDescent="0.25">
      <c r="A34" s="83">
        <v>17</v>
      </c>
      <c r="B34" s="357" t="s">
        <v>242</v>
      </c>
      <c r="C34" s="85"/>
      <c r="D34" s="95">
        <v>749000</v>
      </c>
      <c r="E34" s="331">
        <v>0.65</v>
      </c>
      <c r="F34" s="331">
        <v>0.39</v>
      </c>
      <c r="G34" s="95">
        <v>268254.07</v>
      </c>
      <c r="H34" s="95">
        <f>D34-G34</f>
        <v>480745.93</v>
      </c>
      <c r="I34" s="85" t="s">
        <v>352</v>
      </c>
      <c r="J34" s="14" t="s">
        <v>368</v>
      </c>
    </row>
    <row r="35" spans="1:10" ht="15.75" x14ac:dyDescent="0.25">
      <c r="A35" s="405" t="s">
        <v>116</v>
      </c>
      <c r="B35" s="406"/>
      <c r="C35" s="266"/>
      <c r="D35" s="267">
        <f>SUM(D36:D38)</f>
        <v>29347497.399999999</v>
      </c>
      <c r="E35" s="326"/>
      <c r="F35" s="327"/>
      <c r="G35" s="267">
        <f>SUM(G36:G38)</f>
        <v>21003136.539999999</v>
      </c>
      <c r="H35" s="267">
        <f>SUM(H36:H38)</f>
        <v>8344360.8599999994</v>
      </c>
      <c r="I35" s="267"/>
      <c r="J35" s="180"/>
    </row>
    <row r="36" spans="1:10" ht="216.75" customHeight="1" x14ac:dyDescent="0.25">
      <c r="A36" s="83">
        <v>18</v>
      </c>
      <c r="B36" s="3" t="s">
        <v>169</v>
      </c>
      <c r="C36" s="3" t="s">
        <v>17</v>
      </c>
      <c r="D36" s="87">
        <v>25668181.399999999</v>
      </c>
      <c r="E36" s="323">
        <v>0.98</v>
      </c>
      <c r="F36" s="323">
        <v>0.7</v>
      </c>
      <c r="G36" s="97">
        <v>18088367.43</v>
      </c>
      <c r="H36" s="97">
        <f>SUM(D36-G36)</f>
        <v>7579813.9699999988</v>
      </c>
      <c r="I36" s="86" t="s">
        <v>282</v>
      </c>
      <c r="J36" s="14" t="s">
        <v>419</v>
      </c>
    </row>
    <row r="37" spans="1:10" ht="112.5" customHeight="1" x14ac:dyDescent="0.25">
      <c r="A37" s="83">
        <v>19</v>
      </c>
      <c r="B37" s="3" t="s">
        <v>178</v>
      </c>
      <c r="C37" s="3" t="s">
        <v>15</v>
      </c>
      <c r="D37" s="87">
        <v>3595000</v>
      </c>
      <c r="E37" s="323">
        <v>0.99</v>
      </c>
      <c r="F37" s="323">
        <v>0.81</v>
      </c>
      <c r="G37" s="97">
        <v>2914769.11</v>
      </c>
      <c r="H37" s="97">
        <f>SUM(D37-G37)</f>
        <v>680230.89000000013</v>
      </c>
      <c r="I37" s="86"/>
      <c r="J37" s="14" t="s">
        <v>256</v>
      </c>
    </row>
    <row r="38" spans="1:10" ht="138.75" customHeight="1" x14ac:dyDescent="0.25">
      <c r="A38" s="175">
        <v>20</v>
      </c>
      <c r="B38" s="358" t="s">
        <v>122</v>
      </c>
      <c r="C38" s="84" t="s">
        <v>121</v>
      </c>
      <c r="D38" s="87">
        <v>84316</v>
      </c>
      <c r="E38" s="332">
        <v>0.15</v>
      </c>
      <c r="F38" s="217">
        <v>0</v>
      </c>
      <c r="G38" s="217">
        <f>D38*F38</f>
        <v>0</v>
      </c>
      <c r="H38" s="95">
        <v>84316</v>
      </c>
      <c r="I38" s="90"/>
      <c r="J38" s="14" t="s">
        <v>412</v>
      </c>
    </row>
    <row r="40" spans="1:10" ht="16.5" x14ac:dyDescent="0.3">
      <c r="A40" s="1" t="s">
        <v>268</v>
      </c>
      <c r="B40" s="31"/>
      <c r="C40" s="1"/>
      <c r="D40" s="1"/>
    </row>
  </sheetData>
  <sheetProtection formatCells="0" formatColumns="0" formatRows="0" insertColumns="0" insertRows="0" insertHyperlinks="0" deleteColumns="0" deleteRows="0" sort="0" autoFilter="0" pivotTables="0"/>
  <mergeCells count="15">
    <mergeCell ref="A26:B26"/>
    <mergeCell ref="A35:B35"/>
    <mergeCell ref="A7:J7"/>
    <mergeCell ref="A8:J8"/>
    <mergeCell ref="B22:C22"/>
    <mergeCell ref="A16:B16"/>
    <mergeCell ref="A20:B20"/>
    <mergeCell ref="A12:B12"/>
    <mergeCell ref="A18:B18"/>
    <mergeCell ref="A1:J1"/>
    <mergeCell ref="A11:B11"/>
    <mergeCell ref="A3:J3"/>
    <mergeCell ref="A2:J2"/>
    <mergeCell ref="A6:J6"/>
    <mergeCell ref="A5:J5"/>
  </mergeCells>
  <pageMargins left="0.70866141732283472" right="0.70866141732283472" top="0.74803149606299213" bottom="0.74803149606299213" header="0.31496062992125984" footer="0.31496062992125984"/>
  <pageSetup scale="75" orientation="landscape" r:id="rId1"/>
  <ignoredErrors>
    <ignoredError sqref="H18"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theme="5" tint="-0.249977111117893"/>
  </sheetPr>
  <dimension ref="A1:L31"/>
  <sheetViews>
    <sheetView zoomScale="70" zoomScaleNormal="70" workbookViewId="0">
      <pane xSplit="3" ySplit="7" topLeftCell="D8" activePane="bottomRight" state="frozen"/>
      <selection pane="topRight" activeCell="D1" sqref="D1"/>
      <selection pane="bottomLeft" activeCell="A7" sqref="A7"/>
      <selection pane="bottomRight" activeCell="I20" sqref="I20"/>
    </sheetView>
  </sheetViews>
  <sheetFormatPr baseColWidth="10" defaultRowHeight="15" x14ac:dyDescent="0.25"/>
  <cols>
    <col min="1" max="1" width="4" style="197" customWidth="1"/>
    <col min="2" max="2" width="33" customWidth="1"/>
    <col min="3" max="3" width="1.5703125" hidden="1" customWidth="1"/>
    <col min="4" max="4" width="20.85546875" customWidth="1"/>
    <col min="5" max="5" width="12.28515625" customWidth="1"/>
    <col min="6" max="6" width="17" customWidth="1"/>
    <col min="7" max="7" width="20.85546875" customWidth="1"/>
    <col min="8" max="8" width="23.42578125" customWidth="1"/>
    <col min="9" max="9" width="68.5703125" customWidth="1"/>
  </cols>
  <sheetData>
    <row r="1" spans="1:12" ht="37.5" customHeight="1" x14ac:dyDescent="0.25">
      <c r="A1" s="408" t="s">
        <v>407</v>
      </c>
      <c r="B1" s="408"/>
      <c r="C1" s="408"/>
      <c r="D1" s="408"/>
      <c r="E1" s="408"/>
      <c r="F1" s="408"/>
      <c r="G1" s="408"/>
      <c r="H1" s="408"/>
      <c r="I1" s="408"/>
    </row>
    <row r="2" spans="1:12" ht="15.75" x14ac:dyDescent="0.25">
      <c r="A2" s="400" t="s">
        <v>1</v>
      </c>
      <c r="B2" s="400"/>
      <c r="C2" s="400"/>
      <c r="D2" s="400"/>
      <c r="E2" s="400"/>
      <c r="F2" s="400"/>
      <c r="G2" s="400"/>
      <c r="H2" s="400"/>
      <c r="I2" s="400"/>
    </row>
    <row r="3" spans="1:12" ht="15.75" x14ac:dyDescent="0.25">
      <c r="A3" s="404" t="s">
        <v>10</v>
      </c>
      <c r="B3" s="404"/>
      <c r="C3" s="404"/>
      <c r="D3" s="404"/>
      <c r="E3" s="404"/>
      <c r="F3" s="404"/>
      <c r="G3" s="404"/>
      <c r="H3" s="404"/>
      <c r="I3" s="404"/>
    </row>
    <row r="4" spans="1:12" ht="15.75" x14ac:dyDescent="0.25">
      <c r="A4" s="400" t="s">
        <v>39</v>
      </c>
      <c r="B4" s="400"/>
      <c r="C4" s="400"/>
      <c r="D4" s="400"/>
      <c r="E4" s="400"/>
      <c r="F4" s="400"/>
      <c r="G4" s="400"/>
      <c r="H4" s="400"/>
      <c r="I4" s="400"/>
    </row>
    <row r="5" spans="1:12" ht="16.5" thickBot="1" x14ac:dyDescent="0.3">
      <c r="A5" s="117"/>
      <c r="B5" s="5"/>
      <c r="C5" s="5"/>
      <c r="D5" s="5"/>
      <c r="E5" s="5"/>
      <c r="F5" s="5"/>
      <c r="G5" s="5"/>
      <c r="H5" s="5"/>
      <c r="I5" s="111"/>
    </row>
    <row r="6" spans="1:12" ht="44.45" customHeight="1" x14ac:dyDescent="0.25">
      <c r="A6" s="247" t="s">
        <v>295</v>
      </c>
      <c r="B6" s="226" t="s">
        <v>11</v>
      </c>
      <c r="C6" s="226" t="s">
        <v>12</v>
      </c>
      <c r="D6" s="226" t="s">
        <v>22</v>
      </c>
      <c r="E6" s="226" t="s">
        <v>43</v>
      </c>
      <c r="F6" s="226" t="s">
        <v>49</v>
      </c>
      <c r="G6" s="226" t="s">
        <v>44</v>
      </c>
      <c r="H6" s="226" t="s">
        <v>24</v>
      </c>
      <c r="I6" s="226" t="s">
        <v>13</v>
      </c>
    </row>
    <row r="7" spans="1:12" s="227" customFormat="1" ht="18.75" customHeight="1" x14ac:dyDescent="0.25">
      <c r="A7" s="194"/>
      <c r="B7" s="223" t="s">
        <v>9</v>
      </c>
      <c r="C7" s="224"/>
      <c r="D7" s="225">
        <f>SUM(D8+D10+D16+D28)</f>
        <v>75726240.140000001</v>
      </c>
      <c r="E7" s="224"/>
      <c r="F7" s="224"/>
      <c r="G7" s="225">
        <f>SUM(G8+G10+G16+G28)</f>
        <v>32682004.435187999</v>
      </c>
      <c r="H7" s="225">
        <f>SUM(H8+H10+H16+H28)</f>
        <v>43260544.704812005</v>
      </c>
      <c r="I7" s="32"/>
    </row>
    <row r="8" spans="1:12" ht="15.75" x14ac:dyDescent="0.25">
      <c r="A8" s="409" t="s">
        <v>63</v>
      </c>
      <c r="B8" s="410"/>
      <c r="C8" s="176"/>
      <c r="D8" s="177">
        <f>SUM(D9)</f>
        <v>968749.89</v>
      </c>
      <c r="E8" s="178"/>
      <c r="F8" s="179"/>
      <c r="G8" s="177">
        <f>SUM(G9)</f>
        <v>526927.56000000006</v>
      </c>
      <c r="H8" s="177">
        <f>SUM(H9)</f>
        <v>441822.32999999996</v>
      </c>
      <c r="I8" s="180"/>
    </row>
    <row r="9" spans="1:12" ht="124.5" customHeight="1" x14ac:dyDescent="0.25">
      <c r="A9" s="146">
        <v>1</v>
      </c>
      <c r="B9" s="120" t="s">
        <v>183</v>
      </c>
      <c r="C9" s="7" t="s">
        <v>40</v>
      </c>
      <c r="D9" s="8">
        <v>968749.89</v>
      </c>
      <c r="E9" s="10">
        <v>0.7</v>
      </c>
      <c r="F9" s="10">
        <v>0.54</v>
      </c>
      <c r="G9" s="8">
        <v>526927.56000000006</v>
      </c>
      <c r="H9" s="8">
        <f>SUM(D9-G9)</f>
        <v>441822.32999999996</v>
      </c>
      <c r="I9" s="9" t="s">
        <v>258</v>
      </c>
      <c r="L9" s="227"/>
    </row>
    <row r="10" spans="1:12" ht="15.75" x14ac:dyDescent="0.25">
      <c r="A10" s="409" t="s">
        <v>7</v>
      </c>
      <c r="B10" s="410"/>
      <c r="C10" s="222"/>
      <c r="D10" s="177">
        <f>SUM(D11:D15)</f>
        <v>39103367.839999996</v>
      </c>
      <c r="E10" s="178"/>
      <c r="F10" s="181"/>
      <c r="G10" s="177">
        <f>SUM(G11:G15)</f>
        <v>21396890.075188</v>
      </c>
      <c r="H10" s="177">
        <f>SUM(H11:H15)</f>
        <v>17706477.764812</v>
      </c>
      <c r="I10" s="180"/>
    </row>
    <row r="11" spans="1:12" ht="156" customHeight="1" x14ac:dyDescent="0.25">
      <c r="A11" s="146">
        <v>2</v>
      </c>
      <c r="B11" s="121" t="s">
        <v>184</v>
      </c>
      <c r="C11" s="121" t="s">
        <v>41</v>
      </c>
      <c r="D11" s="8">
        <v>5777412.5199999996</v>
      </c>
      <c r="E11" s="10">
        <v>0.95</v>
      </c>
      <c r="F11" s="10">
        <v>0.95</v>
      </c>
      <c r="G11" s="8">
        <v>5470631.9151879996</v>
      </c>
      <c r="H11" s="8">
        <v>306780.60481199995</v>
      </c>
      <c r="I11" s="366" t="s">
        <v>420</v>
      </c>
    </row>
    <row r="12" spans="1:12" ht="171.75" customHeight="1" x14ac:dyDescent="0.25">
      <c r="A12" s="146">
        <v>3</v>
      </c>
      <c r="B12" s="121" t="s">
        <v>189</v>
      </c>
      <c r="C12" s="7" t="s">
        <v>42</v>
      </c>
      <c r="D12" s="8">
        <v>5691558.9100000001</v>
      </c>
      <c r="E12" s="10">
        <v>0.8</v>
      </c>
      <c r="F12" s="10">
        <v>0.73</v>
      </c>
      <c r="G12" s="8">
        <v>4137702.03</v>
      </c>
      <c r="H12" s="8">
        <f>SUM(D12-G12)</f>
        <v>1553856.8800000004</v>
      </c>
      <c r="I12" s="9" t="s">
        <v>238</v>
      </c>
    </row>
    <row r="13" spans="1:12" ht="129" customHeight="1" x14ac:dyDescent="0.25">
      <c r="A13" s="146">
        <v>4</v>
      </c>
      <c r="B13" s="121" t="s">
        <v>190</v>
      </c>
      <c r="C13" s="7" t="s">
        <v>42</v>
      </c>
      <c r="D13" s="8">
        <v>9998203.8699999992</v>
      </c>
      <c r="E13" s="10">
        <v>0</v>
      </c>
      <c r="F13" s="10">
        <v>0</v>
      </c>
      <c r="G13" s="217">
        <f>D13*F13</f>
        <v>0</v>
      </c>
      <c r="H13" s="8">
        <f>SUM(D13-G13)</f>
        <v>9998203.8699999992</v>
      </c>
      <c r="I13" s="9" t="s">
        <v>259</v>
      </c>
    </row>
    <row r="14" spans="1:12" ht="126" customHeight="1" x14ac:dyDescent="0.25">
      <c r="A14" s="146">
        <v>5</v>
      </c>
      <c r="B14" s="121" t="s">
        <v>191</v>
      </c>
      <c r="C14" s="7" t="s">
        <v>42</v>
      </c>
      <c r="D14" s="8">
        <v>4962042.54</v>
      </c>
      <c r="E14" s="10">
        <v>0</v>
      </c>
      <c r="F14" s="10">
        <v>0</v>
      </c>
      <c r="G14" s="217">
        <f>D14*F14</f>
        <v>0</v>
      </c>
      <c r="H14" s="8">
        <f>SUM(D14-G14)</f>
        <v>4962042.54</v>
      </c>
      <c r="I14" s="9" t="s">
        <v>239</v>
      </c>
    </row>
    <row r="15" spans="1:12" ht="159.75" customHeight="1" x14ac:dyDescent="0.25">
      <c r="A15" s="146">
        <v>6</v>
      </c>
      <c r="B15" s="120" t="s">
        <v>163</v>
      </c>
      <c r="C15" s="7" t="s">
        <v>42</v>
      </c>
      <c r="D15" s="8">
        <v>12674150</v>
      </c>
      <c r="E15" s="10">
        <v>0.99</v>
      </c>
      <c r="F15" s="10">
        <v>0.93</v>
      </c>
      <c r="G15" s="8">
        <v>11788556.130000001</v>
      </c>
      <c r="H15" s="8">
        <f>D15-G15</f>
        <v>885593.86999999918</v>
      </c>
      <c r="I15" s="9" t="s">
        <v>284</v>
      </c>
    </row>
    <row r="16" spans="1:12" ht="15.75" x14ac:dyDescent="0.25">
      <c r="A16" s="409" t="s">
        <v>165</v>
      </c>
      <c r="B16" s="410"/>
      <c r="C16" s="176"/>
      <c r="D16" s="177">
        <f>SUM(D17:D27)</f>
        <v>35545967.910000004</v>
      </c>
      <c r="E16" s="178"/>
      <c r="F16" s="181"/>
      <c r="G16" s="177">
        <f>SUM(G17:G29)</f>
        <v>10746951.800000001</v>
      </c>
      <c r="H16" s="177">
        <f>SUM(H17:H29)</f>
        <v>25015325.110000003</v>
      </c>
      <c r="I16" s="180"/>
    </row>
    <row r="17" spans="1:9" ht="119.25" customHeight="1" x14ac:dyDescent="0.25">
      <c r="A17" s="146">
        <v>7</v>
      </c>
      <c r="B17" s="120" t="s">
        <v>185</v>
      </c>
      <c r="C17" s="122" t="s">
        <v>42</v>
      </c>
      <c r="D17" s="123">
        <v>10897845.41</v>
      </c>
      <c r="E17" s="10">
        <v>0.13</v>
      </c>
      <c r="F17" s="10">
        <v>0.34</v>
      </c>
      <c r="G17" s="8">
        <v>3720840.3</v>
      </c>
      <c r="H17" s="8">
        <f t="shared" ref="H17:H20" si="0">SUM(D17-G17)</f>
        <v>7177005.1100000003</v>
      </c>
      <c r="I17" s="239" t="s">
        <v>285</v>
      </c>
    </row>
    <row r="18" spans="1:9" ht="110.25" customHeight="1" x14ac:dyDescent="0.25">
      <c r="A18" s="146">
        <v>8</v>
      </c>
      <c r="B18" s="228" t="s">
        <v>186</v>
      </c>
      <c r="C18" s="7" t="s">
        <v>42</v>
      </c>
      <c r="D18" s="8">
        <v>4490029.2300000004</v>
      </c>
      <c r="E18" s="10">
        <v>0.35</v>
      </c>
      <c r="F18" s="10">
        <v>0.26</v>
      </c>
      <c r="G18" s="8">
        <v>1188159.69</v>
      </c>
      <c r="H18" s="8">
        <f t="shared" si="0"/>
        <v>3301869.5400000005</v>
      </c>
      <c r="I18" s="239" t="s">
        <v>286</v>
      </c>
    </row>
    <row r="19" spans="1:9" ht="156.75" customHeight="1" x14ac:dyDescent="0.25">
      <c r="A19" s="146">
        <v>9</v>
      </c>
      <c r="B19" s="124" t="s">
        <v>187</v>
      </c>
      <c r="C19" s="7" t="s">
        <v>42</v>
      </c>
      <c r="D19" s="8">
        <v>5887649.0300000003</v>
      </c>
      <c r="E19" s="10">
        <v>0</v>
      </c>
      <c r="F19" s="10">
        <v>0.2</v>
      </c>
      <c r="G19" s="8">
        <v>1177529.81</v>
      </c>
      <c r="H19" s="8">
        <f t="shared" si="0"/>
        <v>4710119.2200000007</v>
      </c>
      <c r="I19" s="239" t="s">
        <v>244</v>
      </c>
    </row>
    <row r="20" spans="1:9" ht="168.75" customHeight="1" x14ac:dyDescent="0.25">
      <c r="A20" s="146">
        <v>10</v>
      </c>
      <c r="B20" s="124" t="s">
        <v>188</v>
      </c>
      <c r="C20" s="7" t="s">
        <v>42</v>
      </c>
      <c r="D20" s="8">
        <v>5991593.2800000003</v>
      </c>
      <c r="E20" s="10">
        <v>0.01</v>
      </c>
      <c r="F20" s="10">
        <v>0.2</v>
      </c>
      <c r="G20" s="8">
        <v>1198318.6599999999</v>
      </c>
      <c r="H20" s="8">
        <f t="shared" si="0"/>
        <v>4793274.62</v>
      </c>
      <c r="I20" s="239" t="s">
        <v>353</v>
      </c>
    </row>
    <row r="21" spans="1:9" ht="115.5" customHeight="1" x14ac:dyDescent="0.25">
      <c r="A21" s="182">
        <v>11</v>
      </c>
      <c r="B21" s="124" t="s">
        <v>166</v>
      </c>
      <c r="C21" s="125"/>
      <c r="D21" s="8">
        <v>516348.86</v>
      </c>
      <c r="E21" s="10">
        <v>1</v>
      </c>
      <c r="F21" s="10">
        <v>0.82</v>
      </c>
      <c r="G21" s="8">
        <v>422525.16</v>
      </c>
      <c r="H21" s="8">
        <f>SUM(D21-G21)</f>
        <v>93823.700000000012</v>
      </c>
      <c r="I21" s="239" t="s">
        <v>245</v>
      </c>
    </row>
    <row r="22" spans="1:9" ht="119.25" customHeight="1" x14ac:dyDescent="0.25">
      <c r="A22" s="146">
        <v>12</v>
      </c>
      <c r="B22" s="124" t="s">
        <v>192</v>
      </c>
      <c r="C22" s="125" t="s">
        <v>35</v>
      </c>
      <c r="D22" s="8">
        <v>706296.3</v>
      </c>
      <c r="E22" s="10">
        <v>1</v>
      </c>
      <c r="F22" s="10">
        <v>0.92</v>
      </c>
      <c r="G22" s="8">
        <v>647438.34</v>
      </c>
      <c r="H22" s="8">
        <f>SUM(D22-G22)</f>
        <v>58857.960000000079</v>
      </c>
      <c r="I22" s="239" t="s">
        <v>345</v>
      </c>
    </row>
    <row r="23" spans="1:9" ht="112.5" customHeight="1" x14ac:dyDescent="0.25">
      <c r="A23" s="146">
        <v>13</v>
      </c>
      <c r="B23" s="165" t="s">
        <v>182</v>
      </c>
      <c r="C23" s="7" t="s">
        <v>37</v>
      </c>
      <c r="D23" s="8">
        <v>324276.88</v>
      </c>
      <c r="E23" s="10">
        <v>0.7</v>
      </c>
      <c r="F23" s="10">
        <v>0.31</v>
      </c>
      <c r="G23" s="8">
        <v>101521.28</v>
      </c>
      <c r="H23" s="8">
        <f>SUM(D23-G23)</f>
        <v>222755.6</v>
      </c>
      <c r="I23" s="239" t="s">
        <v>260</v>
      </c>
    </row>
    <row r="24" spans="1:9" ht="198.75" customHeight="1" x14ac:dyDescent="0.25">
      <c r="A24" s="144">
        <v>14</v>
      </c>
      <c r="B24" s="165" t="s">
        <v>168</v>
      </c>
      <c r="C24" s="9" t="s">
        <v>38</v>
      </c>
      <c r="D24" s="8">
        <v>1871500</v>
      </c>
      <c r="E24" s="10">
        <v>0.11</v>
      </c>
      <c r="F24" s="10">
        <v>0.1</v>
      </c>
      <c r="G24" s="8">
        <v>194082.9</v>
      </c>
      <c r="H24" s="8">
        <f>SUM(D24-G24)</f>
        <v>1677417.1</v>
      </c>
      <c r="I24" s="239" t="s">
        <v>287</v>
      </c>
    </row>
    <row r="25" spans="1:9" ht="122.45" customHeight="1" x14ac:dyDescent="0.25">
      <c r="A25" s="145">
        <v>15</v>
      </c>
      <c r="B25" s="360" t="s">
        <v>224</v>
      </c>
      <c r="C25" s="142" t="s">
        <v>109</v>
      </c>
      <c r="D25" s="123">
        <v>320566.65000000002</v>
      </c>
      <c r="E25" s="143">
        <v>0.5</v>
      </c>
      <c r="F25" s="143">
        <v>0</v>
      </c>
      <c r="G25" s="123">
        <v>0</v>
      </c>
      <c r="H25" s="123">
        <f>D25-G25</f>
        <v>320566.65000000002</v>
      </c>
      <c r="I25" s="367" t="s">
        <v>261</v>
      </c>
    </row>
    <row r="26" spans="1:9" ht="140.25" customHeight="1" x14ac:dyDescent="0.25">
      <c r="A26" s="146">
        <v>16</v>
      </c>
      <c r="B26" s="151" t="s">
        <v>243</v>
      </c>
      <c r="C26" s="147"/>
      <c r="D26" s="8">
        <v>1527960</v>
      </c>
      <c r="E26" s="148">
        <v>0.05</v>
      </c>
      <c r="F26" s="217">
        <v>0</v>
      </c>
      <c r="G26" s="217">
        <v>0</v>
      </c>
      <c r="H26" s="149">
        <f>D26-G26</f>
        <v>1527960</v>
      </c>
      <c r="I26" s="201" t="s">
        <v>408</v>
      </c>
    </row>
    <row r="27" spans="1:9" ht="213" customHeight="1" x14ac:dyDescent="0.25">
      <c r="A27" s="195">
        <v>17</v>
      </c>
      <c r="B27" s="156" t="s">
        <v>249</v>
      </c>
      <c r="C27" s="147"/>
      <c r="D27" s="8">
        <v>3011902.27</v>
      </c>
      <c r="E27" s="148">
        <v>1</v>
      </c>
      <c r="F27" s="148">
        <v>0.69</v>
      </c>
      <c r="G27" s="8">
        <v>2074065.66</v>
      </c>
      <c r="H27" s="8">
        <f>D27-G27</f>
        <v>937836.6100000001</v>
      </c>
      <c r="I27" s="201" t="s">
        <v>421</v>
      </c>
    </row>
    <row r="28" spans="1:9" ht="17.25" customHeight="1" x14ac:dyDescent="0.25">
      <c r="A28" s="375" t="s">
        <v>116</v>
      </c>
      <c r="B28" s="375" t="s">
        <v>411</v>
      </c>
      <c r="C28" s="147"/>
      <c r="D28" s="281">
        <f>D29</f>
        <v>108154.5</v>
      </c>
      <c r="E28" s="356"/>
      <c r="F28" s="356"/>
      <c r="G28" s="281">
        <f>G29</f>
        <v>11235</v>
      </c>
      <c r="H28" s="281">
        <f>SUM(H29)</f>
        <v>96919.5</v>
      </c>
      <c r="I28" s="180"/>
    </row>
    <row r="29" spans="1:9" ht="119.25" customHeight="1" x14ac:dyDescent="0.25">
      <c r="A29" s="196">
        <v>18</v>
      </c>
      <c r="B29" s="359" t="s">
        <v>251</v>
      </c>
      <c r="C29" s="167"/>
      <c r="D29" s="352">
        <v>108154.5</v>
      </c>
      <c r="E29" s="353">
        <v>0.13</v>
      </c>
      <c r="F29" s="354">
        <v>0.13</v>
      </c>
      <c r="G29" s="355">
        <v>11235</v>
      </c>
      <c r="H29" s="352">
        <f>D29-G29</f>
        <v>96919.5</v>
      </c>
      <c r="I29" s="359" t="s">
        <v>469</v>
      </c>
    </row>
    <row r="31" spans="1:9" ht="16.5" x14ac:dyDescent="0.3">
      <c r="A31" s="1" t="s">
        <v>268</v>
      </c>
    </row>
  </sheetData>
  <sheetProtection formatCells="0" formatColumns="0" formatRows="0" insertColumns="0" insertRows="0" insertHyperlinks="0" deleteColumns="0" deleteRows="0" sort="0" autoFilter="0" pivotTables="0"/>
  <mergeCells count="8">
    <mergeCell ref="A28:B28"/>
    <mergeCell ref="A1:I1"/>
    <mergeCell ref="A16:B16"/>
    <mergeCell ref="A2:I2"/>
    <mergeCell ref="A3:I3"/>
    <mergeCell ref="A4:I4"/>
    <mergeCell ref="A8:B8"/>
    <mergeCell ref="A10:B10"/>
  </mergeCells>
  <pageMargins left="0.70866141732283472" right="0.70866141732283472" top="0.74803149606299213" bottom="0.74803149606299213" header="0.31496062992125984" footer="0.31496062992125984"/>
  <pageSetup scale="8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theme="4" tint="0.39997558519241921"/>
  </sheetPr>
  <dimension ref="A1:K12"/>
  <sheetViews>
    <sheetView zoomScale="70" zoomScaleNormal="70" workbookViewId="0">
      <selection sqref="A1:K1"/>
    </sheetView>
  </sheetViews>
  <sheetFormatPr baseColWidth="10" defaultRowHeight="15" x14ac:dyDescent="0.25"/>
  <cols>
    <col min="1" max="1" width="5.42578125" customWidth="1"/>
    <col min="2" max="2" width="28.85546875" customWidth="1"/>
    <col min="3" max="3" width="16.5703125" hidden="1" customWidth="1"/>
    <col min="4" max="6" width="16.85546875" customWidth="1"/>
    <col min="7" max="7" width="15.5703125" customWidth="1"/>
    <col min="8" max="8" width="15.140625" customWidth="1"/>
    <col min="9" max="9" width="15" customWidth="1"/>
    <col min="10" max="10" width="18" customWidth="1"/>
    <col min="11" max="11" width="43.85546875" customWidth="1"/>
  </cols>
  <sheetData>
    <row r="1" spans="1:11" ht="28.5" customHeight="1" x14ac:dyDescent="0.25">
      <c r="A1" s="371" t="s">
        <v>407</v>
      </c>
      <c r="B1" s="371"/>
      <c r="C1" s="371"/>
      <c r="D1" s="371"/>
      <c r="E1" s="371"/>
      <c r="F1" s="371"/>
      <c r="G1" s="371"/>
      <c r="H1" s="371"/>
      <c r="I1" s="371"/>
      <c r="J1" s="371"/>
      <c r="K1" s="371"/>
    </row>
    <row r="2" spans="1:11" ht="15.75" x14ac:dyDescent="0.25">
      <c r="B2" s="372" t="s">
        <v>1</v>
      </c>
      <c r="C2" s="372"/>
      <c r="D2" s="372"/>
      <c r="E2" s="372"/>
      <c r="F2" s="372"/>
      <c r="G2" s="372"/>
      <c r="H2" s="372"/>
      <c r="I2" s="372"/>
      <c r="J2" s="372"/>
      <c r="K2" s="372"/>
    </row>
    <row r="3" spans="1:11" ht="15.75" x14ac:dyDescent="0.25">
      <c r="A3" s="404" t="s">
        <v>10</v>
      </c>
      <c r="B3" s="404"/>
      <c r="C3" s="404"/>
      <c r="D3" s="404"/>
      <c r="E3" s="404"/>
      <c r="F3" s="404"/>
      <c r="G3" s="404"/>
      <c r="H3" s="404"/>
      <c r="I3" s="404"/>
      <c r="J3" s="404"/>
      <c r="K3" s="404"/>
    </row>
    <row r="4" spans="1:11" ht="15.75" x14ac:dyDescent="0.25">
      <c r="A4" s="400" t="s">
        <v>45</v>
      </c>
      <c r="B4" s="400"/>
      <c r="C4" s="400"/>
      <c r="D4" s="400"/>
      <c r="E4" s="400"/>
      <c r="F4" s="400"/>
      <c r="G4" s="400"/>
      <c r="H4" s="400"/>
      <c r="I4" s="400"/>
      <c r="J4" s="400"/>
      <c r="K4" s="400"/>
    </row>
    <row r="5" spans="1:11" ht="15.75" customHeight="1" x14ac:dyDescent="0.25">
      <c r="A5" s="413"/>
      <c r="B5" s="413"/>
      <c r="C5" s="413"/>
      <c r="D5" s="413"/>
      <c r="E5" s="413"/>
      <c r="F5" s="413"/>
      <c r="G5" s="413"/>
      <c r="H5" s="413"/>
      <c r="I5" s="413"/>
      <c r="J5" s="413"/>
      <c r="K5" s="413"/>
    </row>
    <row r="6" spans="1:11" ht="31.5" x14ac:dyDescent="0.25">
      <c r="A6" s="11" t="s">
        <v>2</v>
      </c>
      <c r="B6" s="11" t="s">
        <v>31</v>
      </c>
      <c r="C6" s="4" t="s">
        <v>12</v>
      </c>
      <c r="D6" s="4" t="s">
        <v>22</v>
      </c>
      <c r="E6" s="4" t="s">
        <v>297</v>
      </c>
      <c r="F6" s="4" t="s">
        <v>296</v>
      </c>
      <c r="G6" s="4" t="s">
        <v>32</v>
      </c>
      <c r="H6" s="4" t="s">
        <v>33</v>
      </c>
      <c r="I6" s="4" t="s">
        <v>44</v>
      </c>
      <c r="J6" s="4" t="s">
        <v>24</v>
      </c>
      <c r="K6" s="4" t="s">
        <v>13</v>
      </c>
    </row>
    <row r="7" spans="1:11" ht="24" customHeight="1" x14ac:dyDescent="0.25">
      <c r="A7" s="253"/>
      <c r="B7" s="411" t="s">
        <v>6</v>
      </c>
      <c r="C7" s="411"/>
      <c r="D7" s="254">
        <f>SUM(D8:D10)</f>
        <v>14234873.520000001</v>
      </c>
      <c r="E7" s="254">
        <f>SUM(E8:E10)</f>
        <v>846032.47</v>
      </c>
      <c r="F7" s="254">
        <f>D7+E7</f>
        <v>15080905.990000002</v>
      </c>
      <c r="G7" s="254"/>
      <c r="H7" s="255"/>
      <c r="I7" s="254">
        <f>SUM(I8:I10)</f>
        <v>12019150.25</v>
      </c>
      <c r="J7" s="254">
        <f>SUM(J8:J10)</f>
        <v>3061755.7400000007</v>
      </c>
      <c r="K7" s="254"/>
    </row>
    <row r="8" spans="1:11" ht="33" customHeight="1" x14ac:dyDescent="0.25">
      <c r="A8" s="6">
        <v>1</v>
      </c>
      <c r="B8" s="13" t="s">
        <v>46</v>
      </c>
      <c r="C8" s="6" t="s">
        <v>28</v>
      </c>
      <c r="D8" s="8">
        <v>3143488.8</v>
      </c>
      <c r="E8" s="87">
        <v>846032.47</v>
      </c>
      <c r="F8" s="8">
        <f>D8+E8</f>
        <v>3989521.2699999996</v>
      </c>
      <c r="G8" s="98">
        <v>0.48</v>
      </c>
      <c r="H8" s="98">
        <v>0.48</v>
      </c>
      <c r="I8" s="8">
        <v>1916509.96</v>
      </c>
      <c r="J8" s="8">
        <f>F8-I8</f>
        <v>2073011.3099999996</v>
      </c>
      <c r="K8" s="14" t="s">
        <v>29</v>
      </c>
    </row>
    <row r="9" spans="1:11" ht="73.5" customHeight="1" x14ac:dyDescent="0.25">
      <c r="A9" s="9">
        <v>2</v>
      </c>
      <c r="B9" s="14" t="s">
        <v>47</v>
      </c>
      <c r="C9" s="7" t="s">
        <v>30</v>
      </c>
      <c r="D9" s="8">
        <v>11074500</v>
      </c>
      <c r="E9" s="217">
        <v>0</v>
      </c>
      <c r="F9" s="8">
        <f>D9+E9</f>
        <v>11074500</v>
      </c>
      <c r="G9" s="98">
        <v>0.91</v>
      </c>
      <c r="H9" s="10">
        <v>0.91</v>
      </c>
      <c r="I9" s="8">
        <v>10102640.289999999</v>
      </c>
      <c r="J9" s="8">
        <f>D9-I9</f>
        <v>971859.71000000089</v>
      </c>
      <c r="K9" s="14" t="s">
        <v>298</v>
      </c>
    </row>
    <row r="10" spans="1:11" s="252" customFormat="1" ht="51.75" customHeight="1" x14ac:dyDescent="0.25">
      <c r="A10" s="250">
        <v>3</v>
      </c>
      <c r="B10" s="251" t="s">
        <v>48</v>
      </c>
      <c r="C10" s="251"/>
      <c r="D10" s="8">
        <v>16884.72</v>
      </c>
      <c r="E10" s="217">
        <v>0</v>
      </c>
      <c r="F10" s="8">
        <f>D10+E10</f>
        <v>16884.72</v>
      </c>
      <c r="G10" s="98">
        <v>0</v>
      </c>
      <c r="H10" s="98">
        <v>0</v>
      </c>
      <c r="I10" s="217">
        <v>0</v>
      </c>
      <c r="J10" s="8">
        <f>D10-I10</f>
        <v>16884.72</v>
      </c>
      <c r="K10" s="156" t="s">
        <v>299</v>
      </c>
    </row>
    <row r="11" spans="1:11" ht="16.5" x14ac:dyDescent="0.3">
      <c r="A11" s="412"/>
      <c r="B11" s="412"/>
    </row>
    <row r="12" spans="1:11" ht="16.5" x14ac:dyDescent="0.3">
      <c r="A12" s="1" t="s">
        <v>300</v>
      </c>
      <c r="B12" s="31"/>
    </row>
  </sheetData>
  <sheetProtection formatCells="0" formatRows="0" insertColumns="0" insertRows="0" insertHyperlinks="0" deleteColumns="0" deleteRows="0" sort="0" autoFilter="0" pivotTables="0"/>
  <mergeCells count="7">
    <mergeCell ref="A1:K1"/>
    <mergeCell ref="B2:K2"/>
    <mergeCell ref="B7:C7"/>
    <mergeCell ref="A11:B11"/>
    <mergeCell ref="A4:K4"/>
    <mergeCell ref="A5:K5"/>
    <mergeCell ref="A3:K3"/>
  </mergeCells>
  <pageMargins left="0.70866141732283472" right="0.70866141732283472" top="0.74803149606299213" bottom="0.74803149606299213" header="0.31496062992125984" footer="0.31496062992125984"/>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8"/>
  <sheetViews>
    <sheetView zoomScale="70" zoomScaleNormal="70" workbookViewId="0">
      <pane ySplit="7" topLeftCell="A8" activePane="bottomLeft" state="frozen"/>
      <selection pane="bottomLeft" activeCell="A2" sqref="A2:H2"/>
    </sheetView>
  </sheetViews>
  <sheetFormatPr baseColWidth="10" defaultRowHeight="15" x14ac:dyDescent="0.25"/>
  <cols>
    <col min="1" max="1" width="5" style="193" customWidth="1"/>
    <col min="2" max="2" width="20.5703125" customWidth="1"/>
    <col min="3" max="3" width="52.5703125" customWidth="1"/>
    <col min="4" max="4" width="21.28515625" customWidth="1"/>
    <col min="5" max="5" width="17.42578125" style="26" customWidth="1"/>
    <col min="6" max="6" width="13.5703125" customWidth="1"/>
    <col min="7" max="7" width="17.7109375" customWidth="1"/>
    <col min="8" max="8" width="56" customWidth="1"/>
  </cols>
  <sheetData>
    <row r="1" spans="1:8" ht="30" customHeight="1" x14ac:dyDescent="0.25">
      <c r="A1" s="371" t="s">
        <v>407</v>
      </c>
      <c r="B1" s="371"/>
      <c r="C1" s="371"/>
      <c r="D1" s="371"/>
      <c r="E1" s="371"/>
      <c r="F1" s="371"/>
      <c r="G1" s="371"/>
      <c r="H1" s="371"/>
    </row>
    <row r="2" spans="1:8" ht="15.75" customHeight="1" x14ac:dyDescent="0.25">
      <c r="A2" s="372" t="s">
        <v>1</v>
      </c>
      <c r="B2" s="372"/>
      <c r="C2" s="372"/>
      <c r="D2" s="372"/>
      <c r="E2" s="372"/>
      <c r="F2" s="372"/>
      <c r="G2" s="372"/>
      <c r="H2" s="372"/>
    </row>
    <row r="3" spans="1:8" ht="15.75" x14ac:dyDescent="0.25">
      <c r="A3" s="400"/>
      <c r="B3" s="400"/>
      <c r="C3" s="400"/>
      <c r="D3" s="400"/>
      <c r="E3" s="400"/>
      <c r="F3" s="400"/>
      <c r="G3" s="400"/>
      <c r="H3" s="400"/>
    </row>
    <row r="4" spans="1:8" ht="15.75" customHeight="1" x14ac:dyDescent="0.25">
      <c r="A4" s="414" t="s">
        <v>137</v>
      </c>
      <c r="B4" s="414"/>
      <c r="C4" s="414"/>
      <c r="D4" s="414"/>
      <c r="E4" s="414"/>
      <c r="F4" s="414"/>
      <c r="G4" s="414"/>
      <c r="H4" s="414"/>
    </row>
    <row r="5" spans="1:8" ht="16.5" customHeight="1" thickBot="1" x14ac:dyDescent="0.3">
      <c r="A5" s="414"/>
      <c r="B5" s="414"/>
      <c r="C5" s="414"/>
      <c r="D5" s="414"/>
      <c r="E5" s="414"/>
      <c r="F5" s="414"/>
      <c r="G5" s="414"/>
      <c r="H5" s="414"/>
    </row>
    <row r="6" spans="1:8" ht="55.5" customHeight="1" x14ac:dyDescent="0.25">
      <c r="A6" s="189" t="s">
        <v>2</v>
      </c>
      <c r="B6" s="38" t="s">
        <v>8</v>
      </c>
      <c r="C6" s="38" t="s">
        <v>4</v>
      </c>
      <c r="D6" s="38" t="s">
        <v>203</v>
      </c>
      <c r="E6" s="38" t="s">
        <v>54</v>
      </c>
      <c r="F6" s="38" t="s">
        <v>265</v>
      </c>
      <c r="G6" s="38" t="s">
        <v>195</v>
      </c>
      <c r="H6" s="221" t="s">
        <v>279</v>
      </c>
    </row>
    <row r="7" spans="1:8" ht="15.75" x14ac:dyDescent="0.25">
      <c r="A7" s="417" t="s">
        <v>6</v>
      </c>
      <c r="B7" s="418"/>
      <c r="C7" s="418"/>
      <c r="D7" s="183">
        <f>SUM(D8+D13+D16+D25+D27+D36+D44)</f>
        <v>72543371.329999998</v>
      </c>
      <c r="E7" s="184"/>
      <c r="F7" s="184"/>
      <c r="G7" s="184"/>
    </row>
    <row r="8" spans="1:8" ht="16.5" thickBot="1" x14ac:dyDescent="0.3">
      <c r="A8" s="415" t="s">
        <v>0</v>
      </c>
      <c r="B8" s="379"/>
      <c r="C8" s="379"/>
      <c r="D8" s="185">
        <f>SUM(D9:D9)</f>
        <v>3330587.99</v>
      </c>
      <c r="E8" s="186"/>
      <c r="F8" s="187"/>
      <c r="G8" s="188"/>
      <c r="H8" s="188"/>
    </row>
    <row r="9" spans="1:8" ht="93" customHeight="1" thickTop="1" x14ac:dyDescent="0.25">
      <c r="A9" s="190">
        <v>1</v>
      </c>
      <c r="B9" s="234" t="s">
        <v>138</v>
      </c>
      <c r="C9" s="278" t="s">
        <v>327</v>
      </c>
      <c r="D9" s="166">
        <v>3330587.99</v>
      </c>
      <c r="E9" s="157">
        <v>8260</v>
      </c>
      <c r="F9" s="220">
        <v>1</v>
      </c>
      <c r="G9" s="257">
        <v>1</v>
      </c>
      <c r="H9" s="150" t="s">
        <v>328</v>
      </c>
    </row>
    <row r="10" spans="1:8" ht="93" customHeight="1" x14ac:dyDescent="0.25">
      <c r="A10" s="190">
        <v>2</v>
      </c>
      <c r="B10" s="234" t="s">
        <v>333</v>
      </c>
      <c r="C10" s="278" t="s">
        <v>334</v>
      </c>
      <c r="D10" s="166">
        <v>3197732.94</v>
      </c>
      <c r="E10" s="277">
        <v>4000</v>
      </c>
      <c r="F10" s="220">
        <v>1</v>
      </c>
      <c r="G10" s="220">
        <v>1</v>
      </c>
      <c r="H10" s="156" t="s">
        <v>335</v>
      </c>
    </row>
    <row r="11" spans="1:8" ht="15.75" customHeight="1" thickBot="1" x14ac:dyDescent="0.3">
      <c r="A11" s="415" t="s">
        <v>63</v>
      </c>
      <c r="B11" s="419"/>
      <c r="C11" s="419"/>
      <c r="D11" s="294"/>
      <c r="E11" s="375"/>
      <c r="F11" s="375"/>
      <c r="G11" s="375"/>
      <c r="H11" s="285"/>
    </row>
    <row r="12" spans="1:8" ht="80.25" customHeight="1" thickTop="1" x14ac:dyDescent="0.25">
      <c r="A12" s="296">
        <v>3</v>
      </c>
      <c r="B12" s="295" t="s">
        <v>63</v>
      </c>
      <c r="C12" s="156" t="s">
        <v>135</v>
      </c>
      <c r="D12" s="166">
        <v>848464.43</v>
      </c>
      <c r="E12" s="157">
        <v>7900</v>
      </c>
      <c r="F12" s="220">
        <v>1</v>
      </c>
      <c r="G12" s="220">
        <v>1</v>
      </c>
      <c r="H12" s="156" t="s">
        <v>336</v>
      </c>
    </row>
    <row r="13" spans="1:8" ht="16.5" thickBot="1" x14ac:dyDescent="0.3">
      <c r="A13" s="415" t="s">
        <v>68</v>
      </c>
      <c r="B13" s="419"/>
      <c r="C13" s="419"/>
      <c r="D13" s="289">
        <f>SUM(D14:D15)</f>
        <v>4015017.54</v>
      </c>
      <c r="E13" s="290"/>
      <c r="F13" s="291"/>
      <c r="G13" s="292"/>
      <c r="H13" s="293"/>
    </row>
    <row r="14" spans="1:8" ht="51" customHeight="1" thickTop="1" x14ac:dyDescent="0.25">
      <c r="A14" s="190">
        <v>4</v>
      </c>
      <c r="B14" s="234" t="s">
        <v>139</v>
      </c>
      <c r="C14" s="278" t="s">
        <v>140</v>
      </c>
      <c r="D14" s="166">
        <v>3365190.54</v>
      </c>
      <c r="E14" s="158">
        <v>179743</v>
      </c>
      <c r="F14" s="132">
        <v>1</v>
      </c>
      <c r="G14" s="256">
        <v>1</v>
      </c>
      <c r="H14" s="150" t="s">
        <v>329</v>
      </c>
    </row>
    <row r="15" spans="1:8" ht="99.75" customHeight="1" x14ac:dyDescent="0.25">
      <c r="A15" s="190">
        <v>5</v>
      </c>
      <c r="B15" s="234" t="s">
        <v>141</v>
      </c>
      <c r="C15" s="278" t="s">
        <v>330</v>
      </c>
      <c r="D15" s="275">
        <v>649827</v>
      </c>
      <c r="E15" s="158">
        <v>5000</v>
      </c>
      <c r="F15" s="132">
        <v>1</v>
      </c>
      <c r="G15" s="256">
        <v>1</v>
      </c>
      <c r="H15" s="201" t="s">
        <v>331</v>
      </c>
    </row>
    <row r="16" spans="1:8" ht="15.75" x14ac:dyDescent="0.25">
      <c r="A16" s="379" t="s">
        <v>7</v>
      </c>
      <c r="B16" s="379"/>
      <c r="C16" s="379"/>
      <c r="D16" s="185">
        <f>SUM(D17:D24)</f>
        <v>13558860.969999999</v>
      </c>
      <c r="E16" s="186"/>
      <c r="F16" s="187"/>
      <c r="G16" s="188"/>
      <c r="H16" s="270"/>
    </row>
    <row r="17" spans="1:8" s="269" customFormat="1" ht="97.5" customHeight="1" x14ac:dyDescent="0.25">
      <c r="A17" s="271">
        <v>6</v>
      </c>
      <c r="B17" s="273" t="s">
        <v>7</v>
      </c>
      <c r="C17" s="278" t="s">
        <v>308</v>
      </c>
      <c r="D17" s="166">
        <v>533383.37</v>
      </c>
      <c r="E17" s="272">
        <v>60000</v>
      </c>
      <c r="F17" s="132">
        <v>1</v>
      </c>
      <c r="G17" s="132">
        <v>1</v>
      </c>
      <c r="H17" s="274" t="s">
        <v>309</v>
      </c>
    </row>
    <row r="18" spans="1:8" s="269" customFormat="1" ht="114.75" customHeight="1" x14ac:dyDescent="0.25">
      <c r="A18" s="271">
        <v>7</v>
      </c>
      <c r="B18" s="273" t="s">
        <v>7</v>
      </c>
      <c r="C18" s="278" t="s">
        <v>72</v>
      </c>
      <c r="D18" s="166">
        <v>5155466.0599999996</v>
      </c>
      <c r="E18" s="272">
        <v>5000</v>
      </c>
      <c r="F18" s="132">
        <v>1</v>
      </c>
      <c r="G18" s="334">
        <v>1</v>
      </c>
      <c r="H18" s="274" t="s">
        <v>350</v>
      </c>
    </row>
    <row r="19" spans="1:8" ht="51" customHeight="1" x14ac:dyDescent="0.25">
      <c r="A19" s="191">
        <v>8</v>
      </c>
      <c r="B19" s="248" t="s">
        <v>142</v>
      </c>
      <c r="C19" s="278" t="s">
        <v>82</v>
      </c>
      <c r="D19" s="166">
        <v>4011258.05</v>
      </c>
      <c r="E19" s="158">
        <v>51670</v>
      </c>
      <c r="F19" s="132">
        <v>1</v>
      </c>
      <c r="G19" s="257">
        <v>1</v>
      </c>
      <c r="H19" s="156" t="s">
        <v>301</v>
      </c>
    </row>
    <row r="20" spans="1:8" ht="69.75" customHeight="1" x14ac:dyDescent="0.25">
      <c r="A20" s="190">
        <v>9</v>
      </c>
      <c r="B20" s="248" t="s">
        <v>143</v>
      </c>
      <c r="C20" s="278" t="s">
        <v>144</v>
      </c>
      <c r="D20" s="166">
        <v>677143.2</v>
      </c>
      <c r="E20" s="158">
        <v>51670</v>
      </c>
      <c r="F20" s="132">
        <v>1</v>
      </c>
      <c r="G20" s="257">
        <v>1</v>
      </c>
      <c r="H20" s="156" t="s">
        <v>302</v>
      </c>
    </row>
    <row r="21" spans="1:8" ht="43.5" customHeight="1" x14ac:dyDescent="0.25">
      <c r="A21" s="146">
        <v>10</v>
      </c>
      <c r="B21" s="9" t="s">
        <v>193</v>
      </c>
      <c r="C21" s="9" t="s">
        <v>194</v>
      </c>
      <c r="D21" s="8">
        <v>618900.29</v>
      </c>
      <c r="E21" s="10" t="s">
        <v>303</v>
      </c>
      <c r="F21" s="98">
        <v>1</v>
      </c>
      <c r="G21" s="257">
        <v>1</v>
      </c>
      <c r="H21" s="156" t="s">
        <v>306</v>
      </c>
    </row>
    <row r="22" spans="1:8" ht="54" customHeight="1" x14ac:dyDescent="0.25">
      <c r="A22" s="192">
        <v>11</v>
      </c>
      <c r="B22" s="249" t="s">
        <v>236</v>
      </c>
      <c r="C22" s="151" t="s">
        <v>235</v>
      </c>
      <c r="D22" s="166">
        <v>541800</v>
      </c>
      <c r="E22" s="215" t="s">
        <v>303</v>
      </c>
      <c r="F22" s="132">
        <v>1</v>
      </c>
      <c r="G22" s="256">
        <v>1</v>
      </c>
      <c r="H22" s="156" t="s">
        <v>304</v>
      </c>
    </row>
    <row r="23" spans="1:8" ht="135" customHeight="1" x14ac:dyDescent="0.25">
      <c r="A23" s="192">
        <v>12</v>
      </c>
      <c r="B23" s="303" t="s">
        <v>346</v>
      </c>
      <c r="C23" s="151" t="s">
        <v>307</v>
      </c>
      <c r="D23" s="166">
        <v>1278650</v>
      </c>
      <c r="E23" s="215">
        <v>3000</v>
      </c>
      <c r="F23" s="132">
        <v>1</v>
      </c>
      <c r="G23" s="256">
        <v>1</v>
      </c>
      <c r="H23" s="156" t="s">
        <v>347</v>
      </c>
    </row>
    <row r="24" spans="1:8" ht="84" customHeight="1" x14ac:dyDescent="0.25">
      <c r="A24" s="190">
        <v>13</v>
      </c>
      <c r="B24" s="249" t="s">
        <v>237</v>
      </c>
      <c r="C24" s="151" t="s">
        <v>222</v>
      </c>
      <c r="D24" s="166">
        <v>742260</v>
      </c>
      <c r="E24" s="215">
        <v>3000</v>
      </c>
      <c r="F24" s="132">
        <v>1</v>
      </c>
      <c r="G24" s="256">
        <v>1</v>
      </c>
      <c r="H24" s="156" t="s">
        <v>305</v>
      </c>
    </row>
    <row r="25" spans="1:8" ht="16.5" thickBot="1" x14ac:dyDescent="0.3">
      <c r="A25" s="415" t="s">
        <v>145</v>
      </c>
      <c r="B25" s="379"/>
      <c r="C25" s="379"/>
      <c r="D25" s="185">
        <f>SUM(D26:D26)</f>
        <v>4107740.08</v>
      </c>
      <c r="E25" s="186"/>
      <c r="F25" s="187"/>
      <c r="G25" s="188"/>
      <c r="H25" s="259"/>
    </row>
    <row r="26" spans="1:8" ht="71.25" customHeight="1" thickTop="1" x14ac:dyDescent="0.25">
      <c r="A26" s="190">
        <v>14</v>
      </c>
      <c r="B26" s="118" t="s">
        <v>146</v>
      </c>
      <c r="C26" s="278" t="s">
        <v>147</v>
      </c>
      <c r="D26" s="166">
        <v>4107740.08</v>
      </c>
      <c r="E26" s="158">
        <v>2143</v>
      </c>
      <c r="F26" s="132">
        <v>1</v>
      </c>
      <c r="G26" s="256">
        <v>1</v>
      </c>
      <c r="H26" s="156" t="s">
        <v>310</v>
      </c>
    </row>
    <row r="27" spans="1:8" ht="16.5" thickBot="1" x14ac:dyDescent="0.3">
      <c r="A27" s="415" t="s">
        <v>148</v>
      </c>
      <c r="B27" s="379"/>
      <c r="C27" s="379"/>
      <c r="D27" s="185">
        <f>SUM(D28:D35)</f>
        <v>11988853.859999999</v>
      </c>
      <c r="E27" s="186"/>
      <c r="F27" s="187"/>
      <c r="G27" s="188"/>
      <c r="H27" s="259"/>
    </row>
    <row r="28" spans="1:8" ht="46.5" customHeight="1" thickTop="1" x14ac:dyDescent="0.25">
      <c r="A28" s="190">
        <v>15</v>
      </c>
      <c r="B28" s="118" t="s">
        <v>112</v>
      </c>
      <c r="C28" s="278" t="s">
        <v>149</v>
      </c>
      <c r="D28" s="166">
        <v>144450</v>
      </c>
      <c r="E28" s="157">
        <v>430299</v>
      </c>
      <c r="F28" s="132">
        <v>1</v>
      </c>
      <c r="G28" s="256">
        <v>1</v>
      </c>
      <c r="H28" s="156" t="s">
        <v>326</v>
      </c>
    </row>
    <row r="29" spans="1:8" ht="79.5" customHeight="1" x14ac:dyDescent="0.25">
      <c r="A29" s="190">
        <v>16</v>
      </c>
      <c r="B29" s="118" t="s">
        <v>150</v>
      </c>
      <c r="C29" s="278" t="s">
        <v>151</v>
      </c>
      <c r="D29" s="166">
        <v>2268926.27</v>
      </c>
      <c r="E29" s="157">
        <v>2716</v>
      </c>
      <c r="F29" s="138">
        <v>1</v>
      </c>
      <c r="G29" s="256">
        <v>1</v>
      </c>
      <c r="H29" s="156" t="s">
        <v>311</v>
      </c>
    </row>
    <row r="30" spans="1:8" ht="51.75" customHeight="1" x14ac:dyDescent="0.25">
      <c r="A30" s="190">
        <v>17</v>
      </c>
      <c r="B30" s="118" t="s">
        <v>112</v>
      </c>
      <c r="C30" s="278" t="s">
        <v>152</v>
      </c>
      <c r="D30" s="166">
        <v>1654893.25</v>
      </c>
      <c r="E30" s="157">
        <v>1516436</v>
      </c>
      <c r="F30" s="138">
        <v>1</v>
      </c>
      <c r="G30" s="256">
        <v>1</v>
      </c>
      <c r="H30" s="156" t="s">
        <v>312</v>
      </c>
    </row>
    <row r="31" spans="1:8" ht="42.75" customHeight="1" x14ac:dyDescent="0.25">
      <c r="A31" s="190">
        <v>18</v>
      </c>
      <c r="B31" s="118" t="s">
        <v>153</v>
      </c>
      <c r="C31" s="278" t="s">
        <v>154</v>
      </c>
      <c r="D31" s="166">
        <v>4883006.43</v>
      </c>
      <c r="E31" s="157">
        <v>56583</v>
      </c>
      <c r="F31" s="138">
        <v>1</v>
      </c>
      <c r="G31" s="256">
        <v>1</v>
      </c>
      <c r="H31" s="156" t="s">
        <v>313</v>
      </c>
    </row>
    <row r="32" spans="1:8" ht="55.5" customHeight="1" x14ac:dyDescent="0.25">
      <c r="A32" s="190">
        <v>19</v>
      </c>
      <c r="B32" s="118" t="s">
        <v>155</v>
      </c>
      <c r="C32" s="278" t="s">
        <v>156</v>
      </c>
      <c r="D32" s="166">
        <v>1017685.56</v>
      </c>
      <c r="E32" s="157">
        <v>1516436</v>
      </c>
      <c r="F32" s="138">
        <v>1</v>
      </c>
      <c r="G32" s="256">
        <v>1</v>
      </c>
      <c r="H32" s="156" t="s">
        <v>314</v>
      </c>
    </row>
    <row r="33" spans="1:8" ht="100.5" customHeight="1" x14ac:dyDescent="0.25">
      <c r="A33" s="190">
        <v>20</v>
      </c>
      <c r="B33" s="216" t="s">
        <v>148</v>
      </c>
      <c r="C33" s="278" t="s">
        <v>278</v>
      </c>
      <c r="D33" s="166">
        <v>246000</v>
      </c>
      <c r="E33" s="277">
        <v>7000</v>
      </c>
      <c r="F33" s="138">
        <v>1</v>
      </c>
      <c r="G33" s="256">
        <v>1</v>
      </c>
      <c r="H33" s="156" t="s">
        <v>315</v>
      </c>
    </row>
    <row r="34" spans="1:8" ht="68.25" customHeight="1" x14ac:dyDescent="0.25">
      <c r="A34" s="190">
        <v>21</v>
      </c>
      <c r="B34" s="216" t="s">
        <v>148</v>
      </c>
      <c r="C34" s="278" t="s">
        <v>280</v>
      </c>
      <c r="D34" s="166">
        <v>1154950.8500000001</v>
      </c>
      <c r="E34" s="277">
        <v>4000</v>
      </c>
      <c r="F34" s="138">
        <v>1</v>
      </c>
      <c r="G34" s="256">
        <v>1</v>
      </c>
      <c r="H34" s="156" t="s">
        <v>316</v>
      </c>
    </row>
    <row r="35" spans="1:8" ht="42.75" customHeight="1" x14ac:dyDescent="0.25">
      <c r="A35" s="190">
        <v>22</v>
      </c>
      <c r="B35" s="118" t="s">
        <v>148</v>
      </c>
      <c r="C35" s="278" t="s">
        <v>157</v>
      </c>
      <c r="D35" s="166">
        <v>618941.5</v>
      </c>
      <c r="E35" s="155"/>
      <c r="F35" s="138">
        <v>1</v>
      </c>
      <c r="G35" s="256">
        <v>1</v>
      </c>
      <c r="H35" s="258"/>
    </row>
    <row r="36" spans="1:8" ht="15.75" x14ac:dyDescent="0.25">
      <c r="A36" s="379" t="s">
        <v>126</v>
      </c>
      <c r="B36" s="379"/>
      <c r="C36" s="416"/>
      <c r="D36" s="185">
        <f>SUM(D37:D43)</f>
        <v>33431197.77</v>
      </c>
      <c r="E36" s="186"/>
      <c r="F36" s="187"/>
      <c r="G36" s="188"/>
      <c r="H36" s="259"/>
    </row>
    <row r="37" spans="1:8" ht="53.25" customHeight="1" x14ac:dyDescent="0.25">
      <c r="A37" s="190">
        <v>23</v>
      </c>
      <c r="B37" s="118" t="s">
        <v>158</v>
      </c>
      <c r="C37" s="278" t="s">
        <v>159</v>
      </c>
      <c r="D37" s="166">
        <v>5395395.7400000002</v>
      </c>
      <c r="E37" s="157">
        <v>255718</v>
      </c>
      <c r="F37" s="132">
        <v>1</v>
      </c>
      <c r="G37" s="256">
        <v>1</v>
      </c>
      <c r="H37" s="150" t="s">
        <v>317</v>
      </c>
    </row>
    <row r="38" spans="1:8" ht="39" customHeight="1" x14ac:dyDescent="0.25">
      <c r="A38" s="190">
        <v>24</v>
      </c>
      <c r="B38" s="118" t="s">
        <v>160</v>
      </c>
      <c r="C38" s="278" t="s">
        <v>318</v>
      </c>
      <c r="D38" s="166">
        <v>89000</v>
      </c>
      <c r="E38" s="157">
        <v>2500</v>
      </c>
      <c r="F38" s="132">
        <v>1</v>
      </c>
      <c r="G38" s="256">
        <v>1</v>
      </c>
      <c r="H38" s="150" t="s">
        <v>319</v>
      </c>
    </row>
    <row r="39" spans="1:8" ht="102.75" customHeight="1" x14ac:dyDescent="0.25">
      <c r="A39" s="190">
        <v>25</v>
      </c>
      <c r="B39" s="216" t="s">
        <v>170</v>
      </c>
      <c r="C39" s="278" t="s">
        <v>281</v>
      </c>
      <c r="D39" s="157">
        <v>10743536.42</v>
      </c>
      <c r="E39" s="277">
        <v>41041</v>
      </c>
      <c r="F39" s="132">
        <v>1</v>
      </c>
      <c r="G39" s="256">
        <v>1</v>
      </c>
      <c r="H39" s="156" t="s">
        <v>320</v>
      </c>
    </row>
    <row r="40" spans="1:8" ht="81" customHeight="1" x14ac:dyDescent="0.25">
      <c r="A40" s="190">
        <v>26</v>
      </c>
      <c r="B40" s="218" t="s">
        <v>283</v>
      </c>
      <c r="C40" s="278" t="s">
        <v>173</v>
      </c>
      <c r="D40" s="166">
        <v>304629</v>
      </c>
      <c r="E40" s="277">
        <v>28000</v>
      </c>
      <c r="F40" s="132">
        <v>1</v>
      </c>
      <c r="G40" s="256">
        <v>1</v>
      </c>
      <c r="H40" s="156" t="s">
        <v>321</v>
      </c>
    </row>
    <row r="41" spans="1:8" ht="81" customHeight="1" x14ac:dyDescent="0.25">
      <c r="A41" s="190">
        <v>27</v>
      </c>
      <c r="B41" s="286" t="s">
        <v>170</v>
      </c>
      <c r="C41" s="278" t="s">
        <v>337</v>
      </c>
      <c r="D41" s="166">
        <v>7264000</v>
      </c>
      <c r="E41" s="277">
        <v>10000</v>
      </c>
      <c r="F41" s="132">
        <v>1</v>
      </c>
      <c r="G41" s="256">
        <v>1</v>
      </c>
      <c r="H41" s="156" t="s">
        <v>338</v>
      </c>
    </row>
    <row r="42" spans="1:8" ht="81" customHeight="1" x14ac:dyDescent="0.25">
      <c r="A42" s="190">
        <v>28</v>
      </c>
      <c r="B42" s="351" t="s">
        <v>119</v>
      </c>
      <c r="C42" s="278" t="s">
        <v>120</v>
      </c>
      <c r="D42" s="166">
        <v>2219519.77</v>
      </c>
      <c r="E42" s="277">
        <v>10000</v>
      </c>
      <c r="F42" s="132">
        <v>1</v>
      </c>
      <c r="G42" s="256">
        <v>1</v>
      </c>
      <c r="H42" s="156" t="s">
        <v>459</v>
      </c>
    </row>
    <row r="43" spans="1:8" ht="48.75" customHeight="1" x14ac:dyDescent="0.25">
      <c r="A43" s="190">
        <v>29</v>
      </c>
      <c r="B43" s="118" t="s">
        <v>170</v>
      </c>
      <c r="C43" s="278" t="s">
        <v>322</v>
      </c>
      <c r="D43" s="166">
        <v>7415116.8399999999</v>
      </c>
      <c r="E43" s="157">
        <v>276999</v>
      </c>
      <c r="F43" s="132">
        <v>1</v>
      </c>
      <c r="G43" s="256">
        <v>1</v>
      </c>
      <c r="H43" s="156" t="s">
        <v>323</v>
      </c>
    </row>
    <row r="44" spans="1:8" ht="18.75" customHeight="1" thickBot="1" x14ac:dyDescent="0.3">
      <c r="A44" s="415" t="s">
        <v>128</v>
      </c>
      <c r="B44" s="379"/>
      <c r="C44" s="379"/>
      <c r="D44" s="185">
        <f>SUM(D45:D45)</f>
        <v>2111113.12</v>
      </c>
      <c r="E44" s="186"/>
      <c r="F44" s="187"/>
      <c r="G44" s="188"/>
      <c r="H44" s="259"/>
    </row>
    <row r="45" spans="1:8" ht="55.5" customHeight="1" thickTop="1" x14ac:dyDescent="0.25">
      <c r="A45" s="288">
        <v>30</v>
      </c>
      <c r="B45" s="141" t="s">
        <v>161</v>
      </c>
      <c r="C45" s="297" t="s">
        <v>324</v>
      </c>
      <c r="D45" s="298">
        <v>2111113.12</v>
      </c>
      <c r="E45" s="299">
        <v>2066</v>
      </c>
      <c r="F45" s="300">
        <v>1</v>
      </c>
      <c r="G45" s="301">
        <v>1</v>
      </c>
      <c r="H45" s="302" t="s">
        <v>325</v>
      </c>
    </row>
    <row r="46" spans="1:8" ht="55.5" customHeight="1" x14ac:dyDescent="0.25">
      <c r="A46" s="190">
        <v>31</v>
      </c>
      <c r="B46" s="287" t="s">
        <v>339</v>
      </c>
      <c r="C46" s="278" t="s">
        <v>340</v>
      </c>
      <c r="D46" s="166">
        <v>6868854.4500000002</v>
      </c>
      <c r="E46" s="277">
        <v>60000</v>
      </c>
      <c r="F46" s="132">
        <v>1</v>
      </c>
      <c r="G46" s="132">
        <v>1</v>
      </c>
      <c r="H46" s="156" t="s">
        <v>341</v>
      </c>
    </row>
    <row r="48" spans="1:8" ht="16.5" x14ac:dyDescent="0.3">
      <c r="A48" s="1" t="s">
        <v>267</v>
      </c>
    </row>
  </sheetData>
  <mergeCells count="14">
    <mergeCell ref="A27:C27"/>
    <mergeCell ref="A36:C36"/>
    <mergeCell ref="A44:C44"/>
    <mergeCell ref="A7:C7"/>
    <mergeCell ref="A8:C8"/>
    <mergeCell ref="A13:C13"/>
    <mergeCell ref="A16:C16"/>
    <mergeCell ref="A11:C11"/>
    <mergeCell ref="A1:H1"/>
    <mergeCell ref="A2:H2"/>
    <mergeCell ref="A4:H5"/>
    <mergeCell ref="A3:H3"/>
    <mergeCell ref="A25:C25"/>
    <mergeCell ref="E11:G11"/>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resumen</vt:lpstr>
      <vt:lpstr> En Tramite </vt:lpstr>
      <vt:lpstr>En ejecución</vt:lpstr>
      <vt:lpstr>proy cierre</vt:lpstr>
      <vt:lpstr>Legales</vt:lpstr>
      <vt:lpstr>Consultorias</vt:lpstr>
      <vt:lpstr>Terminados</vt:lpstr>
      <vt:lpstr>' En Tramite '!Títulos_a_imprimir</vt:lpstr>
      <vt:lpstr>'En ejecución'!Títulos_a_imprimir</vt:lpstr>
      <vt:lpstr>Legales!Títulos_a_imprimir</vt:lpstr>
      <vt:lpstr>'proy cierre'!Títulos_a_imprimir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Lourdes Isela Delgado de Gudiño</dc:creator>
  <cp:lastModifiedBy>Natasha Vivas</cp:lastModifiedBy>
  <cp:lastPrinted>2021-08-20T12:23:39Z</cp:lastPrinted>
  <dcterms:created xsi:type="dcterms:W3CDTF">2017-06-15T14:03:19Z</dcterms:created>
  <dcterms:modified xsi:type="dcterms:W3CDTF">2022-03-09T14:37:49Z</dcterms:modified>
</cp:coreProperties>
</file>