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vivas\Documents\Informe fisico-financiero\2021\Octubre\"/>
    </mc:Choice>
  </mc:AlternateContent>
  <bookViews>
    <workbookView xWindow="0" yWindow="0" windowWidth="20490" windowHeight="7020" activeTab="2"/>
  </bookViews>
  <sheets>
    <sheet name="resumen" sheetId="26" r:id="rId1"/>
    <sheet name=" En Tramite " sheetId="10" r:id="rId2"/>
    <sheet name="En ejecución" sheetId="21" r:id="rId3"/>
    <sheet name="proy cierre" sheetId="18" r:id="rId4"/>
    <sheet name="Legales" sheetId="19" r:id="rId5"/>
    <sheet name="Consultorias" sheetId="20" r:id="rId6"/>
    <sheet name="Terminados" sheetId="27" r:id="rId7"/>
  </sheets>
  <definedNames>
    <definedName name="_xlnm.Print_Titles" localSheetId="1">' En Tramite '!$6:$6</definedName>
    <definedName name="_xlnm.Print_Titles" localSheetId="2">'En ejecución'!$8:$8</definedName>
    <definedName name="_xlnm.Print_Titles" localSheetId="4">Legales!$6:$6</definedName>
    <definedName name="_xlnm.Print_Titles" localSheetId="3">'proy cierre'!$10:$10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21" l="1"/>
  <c r="D16" i="27" l="1"/>
  <c r="H19" i="18"/>
  <c r="H17" i="18"/>
  <c r="D22" i="18" l="1"/>
  <c r="D12" i="18"/>
  <c r="D43" i="27" l="1"/>
  <c r="D36" i="27"/>
  <c r="D27" i="27"/>
  <c r="D25" i="27"/>
  <c r="D13" i="27"/>
  <c r="D8" i="27"/>
  <c r="J10" i="20"/>
  <c r="F10" i="20"/>
  <c r="J9" i="20"/>
  <c r="F9" i="20"/>
  <c r="F8" i="20"/>
  <c r="J8" i="20" s="1"/>
  <c r="J7" i="20" s="1"/>
  <c r="D11" i="26" s="1"/>
  <c r="I7" i="20"/>
  <c r="E7" i="20"/>
  <c r="D7" i="20"/>
  <c r="F7" i="20" s="1"/>
  <c r="C11" i="26" s="1"/>
  <c r="H28" i="19"/>
  <c r="H27" i="19"/>
  <c r="H26" i="19"/>
  <c r="H24" i="19"/>
  <c r="H23" i="19"/>
  <c r="H22" i="19"/>
  <c r="H21" i="19"/>
  <c r="H20" i="19"/>
  <c r="H19" i="19"/>
  <c r="H18" i="19"/>
  <c r="H17" i="19"/>
  <c r="G16" i="19"/>
  <c r="D16" i="19"/>
  <c r="H15" i="19"/>
  <c r="G14" i="19"/>
  <c r="H14" i="19" s="1"/>
  <c r="G13" i="19"/>
  <c r="H13" i="19" s="1"/>
  <c r="H12" i="19"/>
  <c r="H11" i="19"/>
  <c r="D10" i="19"/>
  <c r="H9" i="19"/>
  <c r="H8" i="19" s="1"/>
  <c r="G8" i="19"/>
  <c r="D8" i="19"/>
  <c r="G39" i="18"/>
  <c r="G36" i="18" s="1"/>
  <c r="H38" i="18"/>
  <c r="H37" i="18"/>
  <c r="D36" i="18"/>
  <c r="H35" i="18"/>
  <c r="H34" i="18"/>
  <c r="H33" i="18"/>
  <c r="H32" i="18"/>
  <c r="H31" i="18"/>
  <c r="H30" i="18"/>
  <c r="G29" i="18"/>
  <c r="H29" i="18" s="1"/>
  <c r="H28" i="18"/>
  <c r="H27" i="18"/>
  <c r="D26" i="18"/>
  <c r="H25" i="18"/>
  <c r="H24" i="18"/>
  <c r="H23" i="18"/>
  <c r="G22" i="18"/>
  <c r="G21" i="18"/>
  <c r="H21" i="18" s="1"/>
  <c r="H20" i="18" s="1"/>
  <c r="D20" i="18"/>
  <c r="H18" i="18"/>
  <c r="D18" i="18"/>
  <c r="H16" i="18"/>
  <c r="D16" i="18"/>
  <c r="H15" i="18"/>
  <c r="H14" i="18"/>
  <c r="H13" i="18"/>
  <c r="A7" i="18"/>
  <c r="A6" i="18"/>
  <c r="K64" i="21"/>
  <c r="J63" i="21"/>
  <c r="J60" i="21" s="1"/>
  <c r="K62" i="21"/>
  <c r="K61" i="21"/>
  <c r="F60" i="21"/>
  <c r="K59" i="21"/>
  <c r="K58" i="21"/>
  <c r="K57" i="21"/>
  <c r="K56" i="21"/>
  <c r="K55" i="21"/>
  <c r="K54" i="21"/>
  <c r="J53" i="21"/>
  <c r="F53" i="21"/>
  <c r="K52" i="21"/>
  <c r="K50" i="21"/>
  <c r="K49" i="21"/>
  <c r="K48" i="21"/>
  <c r="K47" i="21"/>
  <c r="K46" i="21"/>
  <c r="K45" i="21"/>
  <c r="K44" i="21"/>
  <c r="K43" i="21"/>
  <c r="K42" i="21"/>
  <c r="G42" i="21"/>
  <c r="K41" i="21"/>
  <c r="K40" i="21"/>
  <c r="K39" i="21"/>
  <c r="K38" i="21"/>
  <c r="J37" i="21"/>
  <c r="F37" i="21"/>
  <c r="K36" i="21"/>
  <c r="K35" i="21"/>
  <c r="J34" i="21"/>
  <c r="F34" i="21"/>
  <c r="K33" i="21"/>
  <c r="K32" i="21"/>
  <c r="K31" i="21"/>
  <c r="K30" i="21"/>
  <c r="J29" i="21"/>
  <c r="F29" i="21"/>
  <c r="K28" i="21"/>
  <c r="K27" i="21"/>
  <c r="K26" i="21"/>
  <c r="K25" i="21"/>
  <c r="K24" i="21"/>
  <c r="K23" i="21"/>
  <c r="K22" i="21"/>
  <c r="K21" i="21"/>
  <c r="J20" i="21"/>
  <c r="F20" i="21"/>
  <c r="K19" i="21"/>
  <c r="K18" i="21" s="1"/>
  <c r="J18" i="21"/>
  <c r="F18" i="21"/>
  <c r="K17" i="21"/>
  <c r="K16" i="21"/>
  <c r="J15" i="21"/>
  <c r="F15" i="21"/>
  <c r="K14" i="21"/>
  <c r="K13" i="21"/>
  <c r="K12" i="21"/>
  <c r="K11" i="21"/>
  <c r="J10" i="21"/>
  <c r="F10" i="21"/>
  <c r="B5" i="21"/>
  <c r="E14" i="10"/>
  <c r="E12" i="10"/>
  <c r="E10" i="10"/>
  <c r="E8" i="10"/>
  <c r="E7" i="10" s="1"/>
  <c r="C7" i="26" s="1"/>
  <c r="B12" i="26"/>
  <c r="H10" i="19" l="1"/>
  <c r="K10" i="21"/>
  <c r="K34" i="21"/>
  <c r="D7" i="27"/>
  <c r="D7" i="19"/>
  <c r="C10" i="26" s="1"/>
  <c r="H16" i="19"/>
  <c r="H26" i="18"/>
  <c r="H36" i="18"/>
  <c r="G12" i="18"/>
  <c r="K53" i="21"/>
  <c r="K15" i="21"/>
  <c r="G16" i="18"/>
  <c r="H22" i="18"/>
  <c r="G20" i="18"/>
  <c r="H7" i="19"/>
  <c r="D10" i="26" s="1"/>
  <c r="G10" i="19"/>
  <c r="G7" i="19" s="1"/>
  <c r="G26" i="18"/>
  <c r="H12" i="18"/>
  <c r="D11" i="18"/>
  <c r="C9" i="26" s="1"/>
  <c r="G18" i="18"/>
  <c r="K63" i="21"/>
  <c r="K20" i="21"/>
  <c r="K29" i="21"/>
  <c r="K60" i="21"/>
  <c r="F9" i="21"/>
  <c r="C8" i="26" s="1"/>
  <c r="K37" i="21"/>
  <c r="J9" i="21"/>
  <c r="G11" i="18" l="1"/>
  <c r="C12" i="26"/>
  <c r="K9" i="21"/>
  <c r="D8" i="26" s="1"/>
  <c r="H11" i="18"/>
  <c r="D9" i="26" s="1"/>
  <c r="D12" i="26" l="1"/>
</calcChain>
</file>

<file path=xl/sharedStrings.xml><?xml version="1.0" encoding="utf-8"?>
<sst xmlns="http://schemas.openxmlformats.org/spreadsheetml/2006/main" count="569" uniqueCount="463">
  <si>
    <t>Bocas del Toro</t>
  </si>
  <si>
    <t>INSTITUTO DE ACUEDUCTOS Y ALCANTARILLADOS NACIONALES</t>
  </si>
  <si>
    <t>No.</t>
  </si>
  <si>
    <t>Fuente de Financiamiento</t>
  </si>
  <si>
    <t>Nombre del Proyecto</t>
  </si>
  <si>
    <t>Observación</t>
  </si>
  <si>
    <t>Total</t>
  </si>
  <si>
    <t>Chiriquí</t>
  </si>
  <si>
    <t>Lugar</t>
  </si>
  <si>
    <t>Panamá Metropolitana y San Miguelito</t>
  </si>
  <si>
    <t>Aporte de Gobierno, CAF II</t>
  </si>
  <si>
    <t>TOTAL</t>
  </si>
  <si>
    <t>DIRECCIÓN DE PLANIFICACIÓN</t>
  </si>
  <si>
    <t>PROYECTO</t>
  </si>
  <si>
    <t>CONTRATISTA</t>
  </si>
  <si>
    <t>COMENTARIOS</t>
  </si>
  <si>
    <t>CONSORCIO FCC</t>
  </si>
  <si>
    <t>INTERNACIONAL DE SEGURO</t>
  </si>
  <si>
    <t>COPISA</t>
  </si>
  <si>
    <t>MECO</t>
  </si>
  <si>
    <t>A&amp;S-COLON</t>
  </si>
  <si>
    <t>PROYECO</t>
  </si>
  <si>
    <t>HIDROGEOCOL</t>
  </si>
  <si>
    <t>Estudio, Diseño y Construcción, Ext. Colectora Sanitaria, Barriada Ana, San José y Carretera Principal - Las Tablas Abajo</t>
  </si>
  <si>
    <t>MONTO B/.</t>
  </si>
  <si>
    <t>N°</t>
  </si>
  <si>
    <t>SALDO A PAGAR B/.</t>
  </si>
  <si>
    <t>AVANCE FINANCIERO (%)</t>
  </si>
  <si>
    <t xml:space="preserve"> AVANCE FÍSICO (%)</t>
  </si>
  <si>
    <t>PROYECTOS DE INVERSIONES - CIERRE ADMINISTRATIVO Y FINANCIERO</t>
  </si>
  <si>
    <t>CAJA DE AHORROS</t>
  </si>
  <si>
    <t>Se paga por comisión de desembolso</t>
  </si>
  <si>
    <t>SYPNAPSIS</t>
  </si>
  <si>
    <t xml:space="preserve">CONSULTORIAS </t>
  </si>
  <si>
    <t>% DE AVANCE FÍSICO</t>
  </si>
  <si>
    <t>% DE AVANCE FINANCIERO</t>
  </si>
  <si>
    <t>CONSORCIO               IECISA AYESA</t>
  </si>
  <si>
    <t xml:space="preserve">ACRUTA &amp; TAPIA INGENIEROS </t>
  </si>
  <si>
    <t>PRODESARROLLO</t>
  </si>
  <si>
    <t>CONTRATISTA GENERALES Y ELECTRICO</t>
  </si>
  <si>
    <t>DELTA 9</t>
  </si>
  <si>
    <t>PROYECTOS DE INVERSIONES - EN CIERRES LEGALES</t>
  </si>
  <si>
    <t>CONSORCIO CHEN &amp; ASOCIATE</t>
  </si>
  <si>
    <t>CONSORCIO CHIRIQUI, EIA, S.A.</t>
  </si>
  <si>
    <t>GLOBETEC</t>
  </si>
  <si>
    <t xml:space="preserve"> % AVANCE FÍSICO</t>
  </si>
  <si>
    <t>PAGADO B/.</t>
  </si>
  <si>
    <t>INVERSIONES - CONSULTORÍAS</t>
  </si>
  <si>
    <t>Fidecoimiso de la Administración</t>
  </si>
  <si>
    <t>Sistema de Gerencia del IDAAN</t>
  </si>
  <si>
    <t>Auditoria del Programa del BID</t>
  </si>
  <si>
    <t>%  AVANCE FINANCIERO</t>
  </si>
  <si>
    <t>Saldo a Pagar B/.</t>
  </si>
  <si>
    <t>PROYECTOS DE INVERSIONES -   EN TRÁMITE</t>
  </si>
  <si>
    <t>PROYECTOS DE INVERSIONES EN EJECUCIÓN</t>
  </si>
  <si>
    <t>Monto + Adenda B/.</t>
  </si>
  <si>
    <t>Número de Beneficiados</t>
  </si>
  <si>
    <t>% Avance Físico</t>
  </si>
  <si>
    <t>% Avance Fínanciero</t>
  </si>
  <si>
    <t>Pagado B/.</t>
  </si>
  <si>
    <t>TOTAL B/.</t>
  </si>
  <si>
    <t>Aporte Gobierno Central</t>
  </si>
  <si>
    <t>Changuinola y Alrededores</t>
  </si>
  <si>
    <t>Almirante y Alrededores</t>
  </si>
  <si>
    <t>Mejoramiento del sistema de alcantarillado sanitario y tratamiento</t>
  </si>
  <si>
    <t>Coclé</t>
  </si>
  <si>
    <t>Antón</t>
  </si>
  <si>
    <t>Construcción nuevo sistema de abastecimiento de agua potable</t>
  </si>
  <si>
    <t>Valle de Antón</t>
  </si>
  <si>
    <t xml:space="preserve">El Valle de Antón - Mejoramiento al sistema de agua potable. </t>
  </si>
  <si>
    <t>Colón</t>
  </si>
  <si>
    <t>Sabanitas y Alrededores</t>
  </si>
  <si>
    <t>Jacú / Divalá</t>
  </si>
  <si>
    <t>David Cabecera</t>
  </si>
  <si>
    <t>Rehabilitación, Mejoras y Expansión del Sistema de Almacenamiento, Conducción y Distribución de Agua Potable de David - Fase 2</t>
  </si>
  <si>
    <t>Rehabilitación, Mejoras y Expansión del Sistema de Almacenamiento, Conducción y Distribución de Agua Potable de David - Fase 1</t>
  </si>
  <si>
    <t>Rehabilitación de la Planta Potabilizadora de Los Algarrobos, David, Chiriquí</t>
  </si>
  <si>
    <t>Las Lajas, San Félix y Remedios</t>
  </si>
  <si>
    <t>Bocas del Toro y Chiriquí</t>
  </si>
  <si>
    <t>Administración y Asistencia Técnica  Proyectos (Supervisión)</t>
  </si>
  <si>
    <t>David y Alrededores</t>
  </si>
  <si>
    <t>Estudio, Diseño, Construcción, Operación y Mantenimiento del Sistema de Alcantarillado Sanitario y Tratamiento de las Aguas Residuales. Grupo de Obras I</t>
  </si>
  <si>
    <t>Estudio, Diseño, Construcción, Operación y Mantenimiento del Sistema de Alcantarillado Sanitario y Tratamiento de las Aguas Residuales Grupos de Obras II</t>
  </si>
  <si>
    <t>El Real</t>
  </si>
  <si>
    <t xml:space="preserve">Rehabilitación del Sistema de Agua Potable </t>
  </si>
  <si>
    <t>Villa Darién</t>
  </si>
  <si>
    <t xml:space="preserve"> Ampliación de la Planta Potabilizadora</t>
  </si>
  <si>
    <t>Panamá Este y Darién</t>
  </si>
  <si>
    <t>Parita</t>
  </si>
  <si>
    <t>Mejoramiento a la red de agua potable</t>
  </si>
  <si>
    <t>Construcción del Nuevo Sistema de Abastecimiento de Agua Potable</t>
  </si>
  <si>
    <t>Gobierno Central</t>
  </si>
  <si>
    <t>Chilibre</t>
  </si>
  <si>
    <t xml:space="preserve"> Estudio, Diseño, Operación y Mantenimiento del Nuevo Módulo de la Planta Potabilizadora, Federico Guardia Conte (Chilibre)</t>
  </si>
  <si>
    <t>CAF</t>
  </si>
  <si>
    <t>Ciudad de Panamá</t>
  </si>
  <si>
    <t xml:space="preserve">Diseño y Construcción  de Puntos de Monitoreo y Control  en el Sistema de Red Matriz del Acueducto de la Ciudad de Panamá-Etapa2 </t>
  </si>
  <si>
    <t>Bethania</t>
  </si>
  <si>
    <t xml:space="preserve">Construcción del Acueducto y Alcantarillado de Camino Real Bethania y Estación de Bombeo </t>
  </si>
  <si>
    <t>Chorrillo y Santa Ana</t>
  </si>
  <si>
    <t>Mejoras al acueducto de El Chorrillo y Santa Ana y construcción del alcantarillado de El Chorrillo</t>
  </si>
  <si>
    <t>San Francisco</t>
  </si>
  <si>
    <t>Construcción de la Ampliación de la Línea de Acueducto, Corregimiento de San Francisco.</t>
  </si>
  <si>
    <t>Las Cumbres, Chivo Chivo</t>
  </si>
  <si>
    <t>Mejoramiento al sistema de abastecimiento de agua potable</t>
  </si>
  <si>
    <t>Isla Contadora</t>
  </si>
  <si>
    <t xml:space="preserve"> Estudio, Diseño, Construcción, Operación y Mantenimiento del Sistema de Abastecimiento de Agua Potable, Sistema de Alcantarillado Sanitario y Tratamiento de las Aguas Residuales</t>
  </si>
  <si>
    <t>Gamboa</t>
  </si>
  <si>
    <t xml:space="preserve"> Estudio, Diseño, Construcción, Operación y Mantenimiento de la Planta Potabilizadora </t>
  </si>
  <si>
    <t>Sector 4, Pacora</t>
  </si>
  <si>
    <t> Diseño y Construcción de mejoras al Sistema de Distribución de Agua Potable</t>
  </si>
  <si>
    <t xml:space="preserve">Mejoramiento al Sistema de Abastecimiento de Agua Potable </t>
  </si>
  <si>
    <t>Panamá y Colón</t>
  </si>
  <si>
    <t>Administración y Supervisión de Proyectos (Supervisión)</t>
  </si>
  <si>
    <t>Panamá Centro</t>
  </si>
  <si>
    <t>Supervisión de Proyectos (Chorrillo, Santa Ana)</t>
  </si>
  <si>
    <t>Cañita de Chepo</t>
  </si>
  <si>
    <t>Mejoras al Sistema de Abastecimiento de Agua Potable de Cañitas, Distrito de Chepo</t>
  </si>
  <si>
    <t>Panamá Oeste</t>
  </si>
  <si>
    <t>Cocolí - Howard - Veracruz,</t>
  </si>
  <si>
    <t xml:space="preserve">Estudio, Diseño, Construcción, Operación y Mantenimiento de la Planta Potabilizadora </t>
  </si>
  <si>
    <t>San Carlos</t>
  </si>
  <si>
    <t xml:space="preserve">Diseño y Construcción de Mejoras al Sistema de Abastecimiento de Agua Potable </t>
  </si>
  <si>
    <t>28 de noviembre, sector 10, Arraiján</t>
  </si>
  <si>
    <t>Construcción del sistema de acueducto para la comunidad 28 de noviembre</t>
  </si>
  <si>
    <t>Construcción del Sistema de Alcantarillado Sanitario</t>
  </si>
  <si>
    <t>Panamá Oeste 1</t>
  </si>
  <si>
    <t>Administración y Asistencia Técnica  Proyectos de Panamá Oeste (Supervisión)</t>
  </si>
  <si>
    <t xml:space="preserve">Panamá Oeste </t>
  </si>
  <si>
    <t>Supervisión de Panamá Oeste</t>
  </si>
  <si>
    <t>Veraguas</t>
  </si>
  <si>
    <t>Santiago Cabecera y Alrededores</t>
  </si>
  <si>
    <t>Construcción del Segundo Módulo de la Planta Potabilizadora de Santiago y Rehabilitación del módulo existente.</t>
  </si>
  <si>
    <t>Santiago y Alrededores</t>
  </si>
  <si>
    <t xml:space="preserve"> Construcción del sistema de alcantarillado sanitario (Sistema de recolección y tratamiento de aguas residuales)   </t>
  </si>
  <si>
    <t>Puerto Mutis  Cabecera</t>
  </si>
  <si>
    <t xml:space="preserve">Construcción del sistema de alcantarillado sanitario </t>
  </si>
  <si>
    <t>Mejoras al Sistema de Agua Potable de Farallón</t>
  </si>
  <si>
    <t>SALDO  B/.</t>
  </si>
  <si>
    <t>PROYECTOS DE INVERSIONES TERMINADOS</t>
  </si>
  <si>
    <t>Isla Colón y Alrededores</t>
  </si>
  <si>
    <t>A Nivel Distrito</t>
  </si>
  <si>
    <t>Supervisión Técnica, Administrativa, Ambiental y Social del Contrato de Mejoras de la Eficiencia de los Servicios de AP y Saneamiento</t>
  </si>
  <si>
    <t>Santa Rita Arriba, Providencia</t>
  </si>
  <si>
    <t>Potrerrillo y Dolega</t>
  </si>
  <si>
    <t>Volcán, Potrerillos, Concepción y Dolega</t>
  </si>
  <si>
    <t>Supervisión de las Obras</t>
  </si>
  <si>
    <t>Los Santos</t>
  </si>
  <si>
    <t>Pedasí</t>
  </si>
  <si>
    <t>Rehabilitación del Sistema de Agua Potable</t>
  </si>
  <si>
    <t>Panamá</t>
  </si>
  <si>
    <t>Supervisión de las Obras de rehabilitación y optimización de los equipos de bombeo</t>
  </si>
  <si>
    <t>Tortí, Chepo y Alrededores</t>
  </si>
  <si>
    <t>Construcción de las Mejoras al Sistema de Agua Potable</t>
  </si>
  <si>
    <t xml:space="preserve">Estudios y Diseños Finales de las Obras y Mejoras del Acueducto y Alcantarillado </t>
  </si>
  <si>
    <t>Tocumen, Ciudad Radial</t>
  </si>
  <si>
    <t>Construcción de la Continuidad de la Línea de Conducción Anillo Hidráulico Sur</t>
  </si>
  <si>
    <t>Panama Centro</t>
  </si>
  <si>
    <t>Mejoras a Estaciones de Bombeo de Agua Tratamiento de la Planta Potabilizadora Federico Guardia Conte (Rotoválvulas)</t>
  </si>
  <si>
    <t>Construcción y Mejoras al Sistema de Abastecimiento de Agua Portable</t>
  </si>
  <si>
    <t>Burunga</t>
  </si>
  <si>
    <t>Construcción de la Red de Impulsión con el Sistema de Bombeo a los Nuevos Tanques de Burunga</t>
  </si>
  <si>
    <t>Loma del Río, Arraiján</t>
  </si>
  <si>
    <t>Montijo</t>
  </si>
  <si>
    <t>Construcción y Ampliación del Sistema de Alcantarillado de Puerto Armuelles.</t>
  </si>
  <si>
    <t>Construcción del Sistema de Agua Potable de la comunidad de Boquerón y Alanje, Etapa II</t>
  </si>
  <si>
    <t>Construcción del Sistema de Alcantarillado de Metetí.</t>
  </si>
  <si>
    <t>Panamá Metropolitana</t>
  </si>
  <si>
    <t>Construcción del Alcantarillado de Mamey Sector No.1 y Calle No.2 Turín, San Miguelito</t>
  </si>
  <si>
    <t>Construcción de la red de acueducto del sector de Chilibre Pedernal (Jalisco, Agua Bendita y Pedernal).</t>
  </si>
  <si>
    <t>Mejoramiento al Acueducto de las Comunidad de Santa Cruz, La Primavera, Villalobos,Correg. De Pedregal</t>
  </si>
  <si>
    <t>Línea de Conducción de Chorrera - Capira</t>
  </si>
  <si>
    <t>Arraiján</t>
  </si>
  <si>
    <t>Panamá y Panamá Oeste</t>
  </si>
  <si>
    <t xml:space="preserve">Diseño y Construcción de Tubería de Conducción desde Línea Paralela hasta Costa del Este, Provincia de Panamá.                                                                                                                                                                                                                                                                           </t>
  </si>
  <si>
    <t>Diseño de Obras en Arraiján y La Chorrera (Chorr-Capira). Diseño Línea  de Impulsión Chorrera-Capira.</t>
  </si>
  <si>
    <t>Mejora Integrales de la Eficiencia de los Servicios de Agua  Potable y Saneamiento en el Distrito de Colón.</t>
  </si>
  <si>
    <t xml:space="preserve">Darién </t>
  </si>
  <si>
    <t>Supervisión, Coordinación y Gerenciamiento de Proyectos para IDAAN-CAF I</t>
  </si>
  <si>
    <t>Herrera</t>
  </si>
  <si>
    <t>Construcción del Sistema de Abastecimiento de Agua Potable de las comunidades de Chame, Gorgona, Bejuco, Coronado y sectores aledaños del distrito de Chame. Planta Potabilizadora de 4 M.G.D.</t>
  </si>
  <si>
    <t xml:space="preserve">Obras y Mejora a los Sistema de Acueductos, Corregimiento de Alcalde Diaz, Distrito de Panama, Provincia de Panamá </t>
  </si>
  <si>
    <t>Actualización del Catastro de Usuarios del IDAAN en las Provincias de Panamá, Chiriquí  y Bocas del Toro.</t>
  </si>
  <si>
    <t xml:space="preserve">Diseño y Construcción del Mejoramiento, control y monitoreo de puntos críticos del Sistema de Agua Potable de la Ciudad de Panamá-Etapa I Nodo 180 y Nodo Calle 7ª. </t>
  </si>
  <si>
    <t>Diseño y Construcción de la Línea de Impulsión para la Estación de bombeo de la Nueve de Enero.</t>
  </si>
  <si>
    <t>Estudios, Diseños y Planos Finales de la Nueva Planta Potabilizadora para Aguadulce y Alrededores, Provincia de Coclé</t>
  </si>
  <si>
    <t>Rehabilitación del Sistema de Agua Potable de Concepción y Volcán.</t>
  </si>
  <si>
    <t>Construcción de la Línea de 24” Chilibre - Pedernal y Obras Complementarias. Del Monto total del Contrato por B/.10,897,845.41, CAF financia el 20%.</t>
  </si>
  <si>
    <t>Construcción de Acueducto, Alcantarillado Sanitario y Obras Complementarias  Comunidades de Nuevo México I y II</t>
  </si>
  <si>
    <t xml:space="preserve">Construcción de la Línea de Conducción desde el Tanque Ameglio al Sector No.3 (Domingo Díaz) y La Castellana. </t>
  </si>
  <si>
    <t>Línea de Conducción Pacora Tanara Tataré.</t>
  </si>
  <si>
    <t>Construcción de la Línea de Conducción tramo PTAP Algarrobos - Tanques de San Cristóbal en David.</t>
  </si>
  <si>
    <t>Rehabilitación, Mejoras y Expansión del Sistema de Almacenamiento, Conducción y Distribución de Agua Potable de David Fase I.</t>
  </si>
  <si>
    <t>Rehabilitación del Sistema de Agua Potable de Chiriquí, Tolé y San Lorenzo.</t>
  </si>
  <si>
    <t>Consultoría para la Inspección de Obras de Acueducto y Alcantarillado del Proyecto de Mejoramiento de Agua Potable y Saneamiento en la Zona Metropolitana de Panamá.</t>
  </si>
  <si>
    <t>Los Algarrobos</t>
  </si>
  <si>
    <t xml:space="preserve">Supervisión del proyecto </t>
  </si>
  <si>
    <t>Avance Físico (%)</t>
  </si>
  <si>
    <t>Monto Estimado B/.</t>
  </si>
  <si>
    <t>Contrato</t>
  </si>
  <si>
    <t>Por definir</t>
  </si>
  <si>
    <t>Aporte de Gobierno Central, BID</t>
  </si>
  <si>
    <t xml:space="preserve"> Adenda</t>
  </si>
  <si>
    <t>Acueducto de Tonosí</t>
  </si>
  <si>
    <t>Aporte de Gobierno</t>
  </si>
  <si>
    <t>Adenda</t>
  </si>
  <si>
    <t>Inversión  (en Balboas)</t>
  </si>
  <si>
    <t>Supervsión al Contrato de la Asesoria y Asistencia a la Gestión Operativa del IDAAN</t>
  </si>
  <si>
    <t>Por Publicar en Panamá Compra. Para supervisar los proyectos de Isla Colón y Puerto Armuellles.</t>
  </si>
  <si>
    <t>Supervisión Técnica, administrativa, financiera, ambiental y seguridad industrial, social y juríidica de los proyectos de alcantarillago y agua potable en las Provinvcias de Chiriquí y Bocas del Toro (PM)</t>
  </si>
  <si>
    <t>Etapa</t>
  </si>
  <si>
    <t xml:space="preserve">No. Proyectos </t>
  </si>
  <si>
    <t>Monto de Inversión</t>
  </si>
  <si>
    <t>Ejecución</t>
  </si>
  <si>
    <t>En cierre administrativo y financiero</t>
  </si>
  <si>
    <t>En temas legales</t>
  </si>
  <si>
    <t>Consultoria</t>
  </si>
  <si>
    <t>Resumen de Inversiones IDAAN - Por Etapa</t>
  </si>
  <si>
    <t>Total B/.</t>
  </si>
  <si>
    <t xml:space="preserve">Proyecto Integral para el Abastecimiento de Agua Potable al Corregimiento de Los Pozos, incluye Diseño y Construcción de Pozo Profundo, </t>
  </si>
  <si>
    <t>Chiriquí Grande</t>
  </si>
  <si>
    <t>Construcción del Sistema de Alcantarillado Sanitario  y Diseños y Construcción de la Planta de Tratamiento de Aguas Servidas.</t>
  </si>
  <si>
    <r>
      <t>En trámite (C</t>
    </r>
    <r>
      <rPr>
        <sz val="10"/>
        <color theme="1"/>
        <rFont val="Arial Narrow"/>
        <family val="2"/>
      </rPr>
      <t>onfección de contrato y evaluación)</t>
    </r>
  </si>
  <si>
    <t>Actualizado en abril de 2020</t>
  </si>
  <si>
    <t>Rehabilitación, Operación y Mantenimiento de Plantas de Tratamientos de Aguas Residuales, ubicadas en Panamá y Panamá Oeste (25 plantas)</t>
  </si>
  <si>
    <t>Diseño de la Fase de Floculación y Rehabilitación de todos los Componentes de la PTAP de San Félix</t>
  </si>
  <si>
    <t>Ampliación y Modernización de la Planta Potabilizadora de San Félix</t>
  </si>
  <si>
    <t>Mejoras al Acueducto de Buenos Aires, San Isidro</t>
  </si>
  <si>
    <t>Dirección de Planificación</t>
  </si>
  <si>
    <t>Instituto de Acueducto y Alcantarillados Nacionales</t>
  </si>
  <si>
    <t>Proyectos de Inversión</t>
  </si>
  <si>
    <t>En evalación de adenda de tiempo No.2</t>
  </si>
  <si>
    <t>Estudio, Diseño, Construcción, Operación y Mantenimiento de Planta Potabilizadora</t>
  </si>
  <si>
    <t>PROYECTOS EN EJECUCIÓN</t>
  </si>
  <si>
    <t xml:space="preserve">                 PROYECTOS DE INVERSIONES - CIERRE ADMINISTRATIVO Y FINANCIERO</t>
  </si>
  <si>
    <t>En evaluación de solicitud adenda No.3 hasta el 29 de abril de 2023 (temas de intradomiciliarias).</t>
  </si>
  <si>
    <t>Isla Colón</t>
  </si>
  <si>
    <t xml:space="preserve">Estudio, Diseño, Construcción, Operación y Mantenimiento de las Mejoras al sistema de acueducto  Potabilizadora </t>
  </si>
  <si>
    <t>Refrendada por la Contraloría la Adenda No.4 de extensión de tiempo por 443 días, para finalizar el 26-sep-2020.</t>
  </si>
  <si>
    <t>Refrendada Adenda No.3 de extensión de tiempo, con vigencia hasta el 31-diciembre-2021.</t>
  </si>
  <si>
    <t>Supervisión de los Proyectos de Rehabilitación de los Sistemas de Agua Potable de Jacú, Divalá y San Andrés / San Francisco.</t>
  </si>
  <si>
    <t>Jacú, Divalá y San Andrés / San Francisco</t>
  </si>
  <si>
    <t>San Félix</t>
  </si>
  <si>
    <r>
      <rPr>
        <b/>
        <sz val="12"/>
        <rFont val="Arial Narrow"/>
        <family val="2"/>
      </rPr>
      <t>Contratista</t>
    </r>
    <r>
      <rPr>
        <sz val="12"/>
        <rFont val="Arial Narrow"/>
        <family val="2"/>
      </rPr>
      <t xml:space="preserve">: Consorcio Chiriquí E.I.A S.A Antalsis
</t>
    </r>
    <r>
      <rPr>
        <b/>
        <sz val="12"/>
        <rFont val="Arial Narrow"/>
        <family val="2"/>
      </rPr>
      <t>Contrato</t>
    </r>
    <r>
      <rPr>
        <sz val="12"/>
        <rFont val="Arial Narrow"/>
        <family val="2"/>
      </rPr>
      <t xml:space="preserve">: COC-04-BID-2013
</t>
    </r>
    <r>
      <rPr>
        <b/>
        <sz val="12"/>
        <rFont val="Arial Narrow"/>
        <family val="2"/>
      </rPr>
      <t>Orden de Proceder</t>
    </r>
    <r>
      <rPr>
        <sz val="12"/>
        <rFont val="Arial Narrow"/>
        <family val="2"/>
      </rPr>
      <t xml:space="preserve">: 3 de junio de 2013
</t>
    </r>
    <r>
      <rPr>
        <b/>
        <sz val="12"/>
        <rFont val="Arial Narrow"/>
        <family val="2"/>
      </rPr>
      <t>Fecha de Terminación</t>
    </r>
    <r>
      <rPr>
        <sz val="12"/>
        <rFont val="Arial Narrow"/>
        <family val="2"/>
      </rPr>
      <t xml:space="preserve">: 29 de febrero de 2016
</t>
    </r>
    <r>
      <rPr>
        <b/>
        <sz val="12"/>
        <rFont val="Arial Narrow"/>
        <family val="2"/>
      </rPr>
      <t>Status</t>
    </r>
    <r>
      <rPr>
        <sz val="12"/>
        <rFont val="Arial Narrow"/>
        <family val="2"/>
      </rPr>
      <t xml:space="preserve">: Se suspende el proyecto desde marzo de 2017. Se entregó Informe Técnico a legal en el mes de abril, en donde la UP recomienda proceder con la  cancelación del contrato. El área de Legal emitió Resolucion Administrativa en Sep-2019, pendiente respuesta de Legal, para proceder a contratar los trabajos faltantes. La Cuenta No.14 no se ha podido pagar, por embargos que presenta la empresa.       </t>
    </r>
  </si>
  <si>
    <r>
      <rPr>
        <b/>
        <sz val="12"/>
        <rFont val="Arial Narrow"/>
        <family val="2"/>
      </rPr>
      <t>Contratista</t>
    </r>
    <r>
      <rPr>
        <sz val="12"/>
        <rFont val="Arial Narrow"/>
        <family val="2"/>
      </rPr>
      <t xml:space="preserve">:Globetec Constructions
</t>
    </r>
    <r>
      <rPr>
        <b/>
        <sz val="12"/>
        <rFont val="Arial Narrow"/>
        <family val="2"/>
      </rPr>
      <t>Contrato:</t>
    </r>
    <r>
      <rPr>
        <sz val="12"/>
        <rFont val="Arial Narrow"/>
        <family val="2"/>
      </rPr>
      <t xml:space="preserve"> COC-BID-(FID-128)No.18
</t>
    </r>
    <r>
      <rPr>
        <b/>
        <sz val="12"/>
        <rFont val="Arial Narrow"/>
        <family val="2"/>
      </rPr>
      <t>Orden de Proceder</t>
    </r>
    <r>
      <rPr>
        <sz val="12"/>
        <rFont val="Arial Narrow"/>
        <family val="2"/>
      </rPr>
      <t xml:space="preserve">: 26 de abril de 2016
</t>
    </r>
    <r>
      <rPr>
        <b/>
        <sz val="12"/>
        <rFont val="Arial Narrow"/>
        <family val="2"/>
      </rPr>
      <t>Fecha de Terminación:</t>
    </r>
    <r>
      <rPr>
        <sz val="12"/>
        <rFont val="Arial Narrow"/>
        <family val="2"/>
      </rPr>
      <t xml:space="preserve"> 2 de febrero de 2017
</t>
    </r>
    <r>
      <rPr>
        <b/>
        <sz val="12"/>
        <rFont val="Arial Narrow"/>
        <family val="2"/>
      </rPr>
      <t>Status</t>
    </r>
    <r>
      <rPr>
        <sz val="12"/>
        <rFont val="Arial Narrow"/>
        <family val="2"/>
      </rPr>
      <t>:  Terminación de relación contractual por conveniencia. Contratista solicita aclaración posterior a fallo del Tribunal a favor del IDAAN. Contrato rescindido.</t>
    </r>
  </si>
  <si>
    <t>Rehabilitación de los Sistemas de Agua Potable de Jacú / Divalá/ San Andrés - San Francisco.</t>
  </si>
  <si>
    <t>Estudio, Diseño, Construcción, Operación y Mantenimiento de la Planta Potabilizadora Sabanitas II</t>
  </si>
  <si>
    <t>Diseño y Construcción de Nueva Línea de Impulsión de 8" HD de Calle H y Mejoras al Sistema Existente</t>
  </si>
  <si>
    <t>Mejoramiento al Sistema de Abastecimiento de Agua Potable de San Martín, 6 de abril y San Isidro</t>
  </si>
  <si>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COC-04-CAF-2014
</t>
    </r>
    <r>
      <rPr>
        <b/>
        <sz val="12"/>
        <color rgb="FF000000"/>
        <rFont val="Arial Narrow"/>
        <family val="2"/>
      </rPr>
      <t>Orden de Proceder</t>
    </r>
    <r>
      <rPr>
        <sz val="12"/>
        <color rgb="FF000000"/>
        <rFont val="Arial Narrow"/>
        <family val="2"/>
      </rPr>
      <t xml:space="preserve">: 10 de junio  de 2014
</t>
    </r>
    <r>
      <rPr>
        <b/>
        <sz val="12"/>
        <color rgb="FF000000"/>
        <rFont val="Arial Narrow"/>
        <family val="2"/>
      </rPr>
      <t>Fecha de Terminación:</t>
    </r>
    <r>
      <rPr>
        <sz val="12"/>
        <color rgb="FF000000"/>
        <rFont val="Arial Narrow"/>
        <family val="2"/>
      </rPr>
      <t xml:space="preserve"> 5 de febrero de 2017
</t>
    </r>
    <r>
      <rPr>
        <b/>
        <sz val="12"/>
        <color rgb="FF000000"/>
        <rFont val="Arial Narrow"/>
        <family val="2"/>
      </rPr>
      <t>Status</t>
    </r>
    <r>
      <rPr>
        <sz val="12"/>
        <color rgb="FF000000"/>
        <rFont val="Arial Narrow"/>
        <family val="2"/>
      </rPr>
      <t xml:space="preserve">: Mediante Resolución Ejecutiva No.79-2017, se resuelve administrativamente el contrato. El Tribunal Administrativo de Contrataciones Públicas, emite Resolución No.074-Pleno/TACP del 12 de abril de 2018 (Decisión), por el cual se confirma la Resolución Ejecutiva No.79-2017 emitida por el IDAAN.        </t>
    </r>
  </si>
  <si>
    <r>
      <rPr>
        <b/>
        <sz val="12"/>
        <color rgb="FF000000"/>
        <rFont val="Arial Narrow"/>
        <family val="2"/>
      </rPr>
      <t>Contratista</t>
    </r>
    <r>
      <rPr>
        <sz val="12"/>
        <color rgb="FF000000"/>
        <rFont val="Arial Narrow"/>
        <family val="2"/>
      </rPr>
      <t xml:space="preserve">: BEROTZ, S.A
</t>
    </r>
    <r>
      <rPr>
        <b/>
        <sz val="12"/>
        <color rgb="FF000000"/>
        <rFont val="Arial Narrow"/>
        <family val="2"/>
      </rPr>
      <t>Contrato:</t>
    </r>
    <r>
      <rPr>
        <sz val="12"/>
        <color rgb="FF000000"/>
        <rFont val="Arial Narrow"/>
        <family val="2"/>
      </rPr>
      <t xml:space="preserve"> 148-2012
</t>
    </r>
    <r>
      <rPr>
        <b/>
        <sz val="12"/>
        <color rgb="FF000000"/>
        <rFont val="Arial Narrow"/>
        <family val="2"/>
      </rPr>
      <t>Orden de Proceder</t>
    </r>
    <r>
      <rPr>
        <sz val="12"/>
        <color rgb="FF000000"/>
        <rFont val="Arial Narrow"/>
        <family val="2"/>
      </rPr>
      <t xml:space="preserve">: 30 de octubre de 2012
</t>
    </r>
    <r>
      <rPr>
        <b/>
        <sz val="12"/>
        <color rgb="FF000000"/>
        <rFont val="Arial Narrow"/>
        <family val="2"/>
      </rPr>
      <t>Fecha de Terminación</t>
    </r>
    <r>
      <rPr>
        <sz val="12"/>
        <color rgb="FF000000"/>
        <rFont val="Arial Narrow"/>
        <family val="2"/>
      </rPr>
      <t xml:space="preserve">: 28 de agosto de 2014  
</t>
    </r>
    <r>
      <rPr>
        <b/>
        <sz val="12"/>
        <color rgb="FF000000"/>
        <rFont val="Arial Narrow"/>
        <family val="2"/>
      </rPr>
      <t>Status</t>
    </r>
    <r>
      <rPr>
        <sz val="12"/>
        <color rgb="FF000000"/>
        <rFont val="Arial Narrow"/>
        <family val="2"/>
      </rPr>
      <t>: La empresa fue embargada, el contratista no presentó cuentas, durante su ejecución. No se ha podido realizar el cierre del proyecto.</t>
    </r>
  </si>
  <si>
    <t xml:space="preserve">Mejoras al Sistema de Alcantarillado y Acueducto en el Distrito de San Miguelito, Provincia de Panamá en los Sectores de La Urbanización La Pulida, Churrasco, Carlos Ramos y Don Bosco </t>
  </si>
  <si>
    <t xml:space="preserve">Urbanización La Pulida, Churrasco, Carlos Ramos y Don Bosco </t>
  </si>
  <si>
    <r>
      <rPr>
        <b/>
        <sz val="12"/>
        <color rgb="FF000000"/>
        <rFont val="Arial Narrow"/>
        <family val="2"/>
      </rPr>
      <t>Contratista:</t>
    </r>
    <r>
      <rPr>
        <sz val="12"/>
        <color rgb="FF000000"/>
        <rFont val="Arial Narrow"/>
        <family val="2"/>
      </rPr>
      <t xml:space="preserve"> TEGINSER SL SUCURSAL EN PANAMA, S.A.
</t>
    </r>
    <r>
      <rPr>
        <b/>
        <sz val="12"/>
        <color rgb="FF000000"/>
        <rFont val="Arial Narrow"/>
        <family val="2"/>
      </rPr>
      <t xml:space="preserve">Contrato: </t>
    </r>
    <r>
      <rPr>
        <sz val="12"/>
        <color rgb="FF000000"/>
        <rFont val="Arial Narrow"/>
        <family val="2"/>
      </rPr>
      <t xml:space="preserve">COC-03-CAF-2013
</t>
    </r>
    <r>
      <rPr>
        <b/>
        <sz val="12"/>
        <color rgb="FF000000"/>
        <rFont val="Arial Narrow"/>
        <family val="2"/>
      </rPr>
      <t xml:space="preserve">Avances: </t>
    </r>
    <r>
      <rPr>
        <sz val="12"/>
        <color rgb="FF000000"/>
        <rFont val="Arial Narrow"/>
        <family val="2"/>
      </rPr>
      <t xml:space="preserve"> CONTRATO RESCINDIDO. Se licitó nuevo contrato, cuyo alcance son las obras pendientes. Actualmente, está en ejecución.</t>
    </r>
  </si>
  <si>
    <t>Construcción de un Anexo al Edificio Sede del IDAAN, Ubicado  en  Vía Brasil, Ciudad de Panamá</t>
  </si>
  <si>
    <t>Mejoramiento al Sistema de Abastecimiento de Agua Potable de Cerro La Cruz y Río Palomo</t>
  </si>
  <si>
    <t>Construcción del sistema de acueducto para la comunidad de Los Tecales, corregimiento de Arraiján, Distrito de Arraiján</t>
  </si>
  <si>
    <t>Veraguas y Bocas del Toro</t>
  </si>
  <si>
    <t>Servicios para realizar la Supervisión Técnica, Administrativa, Financiera, Ambiental, Seguridad Industrial, Social y Jurídica para los proyectos de obras de Sistemas de Alcantarillados Sanitarios y Agua Potable en las Provincias de Veraguas y Bocas del Toro.</t>
  </si>
  <si>
    <t>Construcción del Sistema de Alcantarillado Sanitario de Parita, Provincia de Herrera</t>
  </si>
  <si>
    <r>
      <rPr>
        <b/>
        <sz val="12"/>
        <rFont val="Arial Narrow"/>
        <family val="2"/>
      </rPr>
      <t>Puerto Armuelles</t>
    </r>
    <r>
      <rPr>
        <sz val="12"/>
        <rFont val="Arial Narrow"/>
        <family val="2"/>
      </rPr>
      <t xml:space="preserve"> - Construcción de Intradomiciliarias Sanitarias </t>
    </r>
  </si>
  <si>
    <r>
      <rPr>
        <b/>
        <u/>
        <sz val="12"/>
        <color theme="1"/>
        <rFont val="Arial Narrow"/>
        <family val="2"/>
      </rPr>
      <t>Contratista</t>
    </r>
    <r>
      <rPr>
        <u/>
        <sz val="12"/>
        <color theme="1"/>
        <rFont val="Arial Narrow"/>
        <family val="2"/>
      </rPr>
      <t>:</t>
    </r>
    <r>
      <rPr>
        <sz val="12"/>
        <color theme="1"/>
        <rFont val="Arial Narrow"/>
        <family val="2"/>
      </rPr>
      <t xml:space="preserve"> Consorcio Sanidad de Puerto LCC Ingenieria.
Se encuentra en evaluación del contrato por caja de ahorros.   </t>
    </r>
  </si>
  <si>
    <t>Línea de Conducción Los Algarrobos - (San Pablo Viejo- Vía Interamericana)",
Provincia de Chiriquí.</t>
  </si>
  <si>
    <r>
      <rPr>
        <b/>
        <sz val="12"/>
        <rFont val="Arial Narrow"/>
        <family val="2"/>
      </rPr>
      <t>Contratista:</t>
    </r>
    <r>
      <rPr>
        <sz val="12"/>
        <rFont val="Arial Narrow"/>
        <family val="2"/>
      </rPr>
      <t xml:space="preserve"> Internacional de Seguros
</t>
    </r>
    <r>
      <rPr>
        <b/>
        <sz val="12"/>
        <rFont val="Arial Narrow"/>
        <family val="2"/>
      </rPr>
      <t>Contrato</t>
    </r>
    <r>
      <rPr>
        <sz val="12"/>
        <rFont val="Arial Narrow"/>
        <family val="2"/>
      </rPr>
      <t xml:space="preserve">: 60-2003
</t>
    </r>
    <r>
      <rPr>
        <b/>
        <sz val="12"/>
        <rFont val="Arial Narrow"/>
        <family val="2"/>
      </rPr>
      <t>Orden de Proceder</t>
    </r>
    <r>
      <rPr>
        <sz val="12"/>
        <rFont val="Arial Narrow"/>
        <family val="2"/>
      </rPr>
      <t xml:space="preserve">: 4 de agosto de 2003
</t>
    </r>
    <r>
      <rPr>
        <b/>
        <sz val="12"/>
        <rFont val="Arial Narrow"/>
        <family val="2"/>
      </rPr>
      <t>Fecha de Terminación</t>
    </r>
    <r>
      <rPr>
        <sz val="12"/>
        <rFont val="Arial Narrow"/>
        <family val="2"/>
      </rPr>
      <t xml:space="preserve">: 18 de julio de 2004
</t>
    </r>
    <r>
      <rPr>
        <b/>
        <sz val="12"/>
        <rFont val="Arial Narrow"/>
        <family val="2"/>
      </rPr>
      <t xml:space="preserve">Status: </t>
    </r>
    <r>
      <rPr>
        <sz val="12"/>
        <rFont val="Arial Narrow"/>
        <family val="2"/>
      </rPr>
      <t>En evaluación de Asesoría Legal, para cierre administrativo del Contrato.</t>
    </r>
  </si>
  <si>
    <t>Refrendada la Adenda No.2 de tiempo (211 días adicionales) hasta el 31 de marzo de 2021 y costos adicionales por B/.347,101.46</t>
  </si>
  <si>
    <t>Pendiente refrendo de Contraloría Adenda No.5, de extensión de tiempo por 609 días e incremento economico al Contrato por B/.572,245.13</t>
  </si>
  <si>
    <t xml:space="preserve">En trámite en la Contraloría, Adenda No.1, de incremento de costos por B/. 851,720.00 y tiempo por 299 días. </t>
  </si>
  <si>
    <t>Refrendada por la Contraloría, Adenda N°7 de extensión de tiempo hasta el 31-diciembre-2021</t>
  </si>
  <si>
    <r>
      <rPr>
        <b/>
        <sz val="12"/>
        <rFont val="Arial Narrow"/>
        <family val="2"/>
      </rPr>
      <t>Contratista:</t>
    </r>
    <r>
      <rPr>
        <sz val="12"/>
        <rFont val="Arial Narrow"/>
        <family val="2"/>
      </rPr>
      <t xml:space="preserve"> Consorcio Chen Associates Consulting Engineers
</t>
    </r>
    <r>
      <rPr>
        <b/>
        <sz val="12"/>
        <rFont val="Arial Narrow"/>
        <family val="2"/>
      </rPr>
      <t>Contrato:</t>
    </r>
    <r>
      <rPr>
        <sz val="12"/>
        <rFont val="Arial Narrow"/>
        <family val="2"/>
      </rPr>
      <t xml:space="preserve"> 49-2012
</t>
    </r>
    <r>
      <rPr>
        <b/>
        <sz val="12"/>
        <rFont val="Arial Narrow"/>
        <family val="2"/>
      </rPr>
      <t>Orden de Proceder:</t>
    </r>
    <r>
      <rPr>
        <sz val="12"/>
        <rFont val="Arial Narrow"/>
        <family val="2"/>
      </rPr>
      <t xml:space="preserve"> 31 de agosto de 2012
</t>
    </r>
    <r>
      <rPr>
        <b/>
        <sz val="12"/>
        <rFont val="Arial Narrow"/>
        <family val="2"/>
      </rPr>
      <t>Fecha de Terminación</t>
    </r>
    <r>
      <rPr>
        <sz val="12"/>
        <rFont val="Arial Narrow"/>
        <family val="2"/>
      </rPr>
      <t xml:space="preserve">: 15 de septiembre de 2014
</t>
    </r>
    <r>
      <rPr>
        <b/>
        <sz val="12"/>
        <rFont val="Arial Narrow"/>
        <family val="2"/>
      </rPr>
      <t>Status:</t>
    </r>
    <r>
      <rPr>
        <sz val="12"/>
        <rFont val="Arial Narrow"/>
        <family val="2"/>
      </rPr>
      <t xml:space="preserve"> Cuenta con Resolución Administrativa No.149-2015, del 30-oct-2015, mediante el cual se resuelve administrativamente el contrato por incumplimiento.</t>
    </r>
  </si>
  <si>
    <r>
      <rPr>
        <b/>
        <sz val="12"/>
        <rFont val="Arial Narrow"/>
        <family val="2"/>
      </rPr>
      <t>Contratista:</t>
    </r>
    <r>
      <rPr>
        <sz val="12"/>
        <rFont val="Arial Narrow"/>
        <family val="2"/>
      </rPr>
      <t xml:space="preserve"> Globetec Constructions
</t>
    </r>
    <r>
      <rPr>
        <b/>
        <sz val="12"/>
        <rFont val="Arial Narrow"/>
        <family val="2"/>
      </rPr>
      <t>Contrato:</t>
    </r>
    <r>
      <rPr>
        <sz val="12"/>
        <rFont val="Arial Narrow"/>
        <family val="2"/>
      </rPr>
      <t xml:space="preserve"> COC-BID (FID-128-No.19)
</t>
    </r>
    <r>
      <rPr>
        <b/>
        <sz val="12"/>
        <rFont val="Arial Narrow"/>
        <family val="2"/>
      </rPr>
      <t>Orden de Proceder:</t>
    </r>
    <r>
      <rPr>
        <sz val="12"/>
        <rFont val="Arial Narrow"/>
        <family val="2"/>
      </rPr>
      <t xml:space="preserve"> 26 de abril de 2016
</t>
    </r>
    <r>
      <rPr>
        <b/>
        <sz val="12"/>
        <rFont val="Arial Narrow"/>
        <family val="2"/>
      </rPr>
      <t>Fecha de Terminación</t>
    </r>
    <r>
      <rPr>
        <sz val="12"/>
        <rFont val="Arial Narrow"/>
        <family val="2"/>
      </rPr>
      <t xml:space="preserve">: 19 de agosto de 2017. 
</t>
    </r>
    <r>
      <rPr>
        <b/>
        <sz val="12"/>
        <rFont val="Arial Narrow"/>
        <family val="2"/>
      </rPr>
      <t>Status</t>
    </r>
    <r>
      <rPr>
        <sz val="12"/>
        <rFont val="Arial Narrow"/>
        <family val="2"/>
      </rPr>
      <t xml:space="preserve">: Terminación de relación contractual por conveniencia. Contratista apela a instancias superiores, posterior a fallo a favor del Idaan del Tribunal. Contrato rescindido. </t>
    </r>
  </si>
  <si>
    <r>
      <rPr>
        <b/>
        <sz val="12"/>
        <color rgb="FF000000"/>
        <rFont val="Arial Narrow"/>
        <family val="2"/>
      </rPr>
      <t>Contratista</t>
    </r>
    <r>
      <rPr>
        <sz val="12"/>
        <color rgb="FF000000"/>
        <rFont val="Arial Narrow"/>
        <family val="2"/>
      </rPr>
      <t xml:space="preserve">: Contratista Generales y Electricos
</t>
    </r>
    <r>
      <rPr>
        <b/>
        <sz val="12"/>
        <color rgb="FF000000"/>
        <rFont val="Arial Narrow"/>
        <family val="2"/>
      </rPr>
      <t>Contrato:</t>
    </r>
    <r>
      <rPr>
        <sz val="12"/>
        <color rgb="FF000000"/>
        <rFont val="Arial Narrow"/>
        <family val="2"/>
      </rPr>
      <t xml:space="preserve"> COC-07-CAF-2014
</t>
    </r>
    <r>
      <rPr>
        <b/>
        <sz val="12"/>
        <color rgb="FF000000"/>
        <rFont val="Arial Narrow"/>
        <family val="2"/>
      </rPr>
      <t>Orden de Proceder</t>
    </r>
    <r>
      <rPr>
        <sz val="12"/>
        <color rgb="FF000000"/>
        <rFont val="Arial Narrow"/>
        <family val="2"/>
      </rPr>
      <t xml:space="preserve">: 28 de marzo de 2015
</t>
    </r>
    <r>
      <rPr>
        <b/>
        <sz val="12"/>
        <color rgb="FF000000"/>
        <rFont val="Arial Narrow"/>
        <family val="2"/>
      </rPr>
      <t>Fecha de Terminación</t>
    </r>
    <r>
      <rPr>
        <sz val="12"/>
        <color rgb="FF000000"/>
        <rFont val="Arial Narrow"/>
        <family val="2"/>
      </rPr>
      <t xml:space="preserve">: 21 de marzo de 2016
</t>
    </r>
    <r>
      <rPr>
        <b/>
        <sz val="12"/>
        <color rgb="FF000000"/>
        <rFont val="Arial Narrow"/>
        <family val="2"/>
      </rPr>
      <t>Status:</t>
    </r>
    <r>
      <rPr>
        <sz val="12"/>
        <color rgb="FF000000"/>
        <rFont val="Arial Narrow"/>
        <family val="2"/>
      </rPr>
      <t xml:space="preserve"> Se realiza gestión para proceder trámite de Liquidación de contrato. Debe pasar por Junta Directiva primero.</t>
    </r>
  </si>
  <si>
    <r>
      <rPr>
        <b/>
        <sz val="12"/>
        <color rgb="FF000000"/>
        <rFont val="Arial Narrow"/>
        <family val="2"/>
      </rPr>
      <t>Contratista</t>
    </r>
    <r>
      <rPr>
        <sz val="12"/>
        <color rgb="FF000000"/>
        <rFont val="Arial Narrow"/>
        <family val="2"/>
      </rPr>
      <t xml:space="preserve">: Representaciones Halfe, S.A
</t>
    </r>
    <r>
      <rPr>
        <b/>
        <sz val="12"/>
        <color rgb="FF000000"/>
        <rFont val="Arial Narrow"/>
        <family val="2"/>
      </rPr>
      <t>Contrato No</t>
    </r>
    <r>
      <rPr>
        <sz val="12"/>
        <color rgb="FF000000"/>
        <rFont val="Arial Narrow"/>
        <family val="2"/>
      </rPr>
      <t xml:space="preserve">. 31-2017.
</t>
    </r>
    <r>
      <rPr>
        <b/>
        <sz val="12"/>
        <color rgb="FF000000"/>
        <rFont val="Arial Narrow"/>
        <family val="2"/>
      </rPr>
      <t>Orden de Proceder:</t>
    </r>
    <r>
      <rPr>
        <sz val="12"/>
        <color rgb="FF000000"/>
        <rFont val="Arial Narrow"/>
        <family val="2"/>
      </rPr>
      <t xml:space="preserve"> 1 de junio de 2018
</t>
    </r>
    <r>
      <rPr>
        <b/>
        <sz val="12"/>
        <color rgb="FF000000"/>
        <rFont val="Arial Narrow"/>
        <family val="2"/>
      </rPr>
      <t>Fecha de Terminación</t>
    </r>
    <r>
      <rPr>
        <sz val="12"/>
        <color rgb="FF000000"/>
        <rFont val="Arial Narrow"/>
        <family val="2"/>
      </rPr>
      <t xml:space="preserve">: 27 de diciembre de 2018.
</t>
    </r>
    <r>
      <rPr>
        <b/>
        <sz val="12"/>
        <color rgb="FF000000"/>
        <rFont val="Arial Narrow"/>
        <family val="2"/>
      </rPr>
      <t>Status</t>
    </r>
    <r>
      <rPr>
        <sz val="12"/>
        <color rgb="FF000000"/>
        <rFont val="Arial Narrow"/>
        <family val="2"/>
      </rPr>
      <t>: El departamento de asesoría legal esta en el proceso de resolución de contrato.</t>
    </r>
  </si>
  <si>
    <t>Refrendada Adenda No.3, de costo por B/.544,296.44 y tiempo por 611 días, hasta el 31 de enero de 2021.
En tramite Adenda No.4 de extensión de tiempo por 454 días adicionales</t>
  </si>
  <si>
    <r>
      <rPr>
        <b/>
        <sz val="12"/>
        <color rgb="FF000000"/>
        <rFont val="Arial Narrow"/>
        <family val="2"/>
      </rPr>
      <t>Contrato No.</t>
    </r>
    <r>
      <rPr>
        <sz val="12"/>
        <color rgb="FF000000"/>
        <rFont val="Arial Narrow"/>
        <family val="2"/>
      </rPr>
      <t xml:space="preserve">: CS (FID-128)N° 01 (2019)
</t>
    </r>
    <r>
      <rPr>
        <b/>
        <sz val="12"/>
        <color rgb="FF000000"/>
        <rFont val="Arial Narrow"/>
        <family val="2"/>
      </rPr>
      <t>Contratista:</t>
    </r>
    <r>
      <rPr>
        <sz val="12"/>
        <color rgb="FF000000"/>
        <rFont val="Arial Narrow"/>
        <family val="2"/>
      </rPr>
      <t xml:space="preserve"> PROYECTOS, EJECUCIÓN Y CONTROL DE OBRAS, S.A.
(PROYECO)
</t>
    </r>
    <r>
      <rPr>
        <b/>
        <sz val="12"/>
        <color rgb="FF000000"/>
        <rFont val="Arial Narrow"/>
        <family val="2"/>
      </rPr>
      <t>Orden de proceder</t>
    </r>
    <r>
      <rPr>
        <sz val="12"/>
        <color rgb="FF000000"/>
        <rFont val="Arial Narrow"/>
        <family val="2"/>
      </rPr>
      <t xml:space="preserve">:  15 de octubre 2018
</t>
    </r>
    <r>
      <rPr>
        <b/>
        <sz val="12"/>
        <color rgb="FF000000"/>
        <rFont val="Arial Narrow"/>
        <family val="2"/>
      </rPr>
      <t>Fecha de Terminación:</t>
    </r>
    <r>
      <rPr>
        <sz val="12"/>
        <color rgb="FF000000"/>
        <rFont val="Arial Narrow"/>
        <family val="2"/>
      </rPr>
      <t xml:space="preserve"> 7 abril de 2020
Inspección privada de los Proyectos: “Estudio, Diseño, Construcción, Operación y Mantenimiento del Sistema de Recolección y Tratamiento de las Aguas Residuales de la Ciudad de Santiago”; “Construcción del Segundo Módulo y Rehabilitación del Primer Módulo de la Planta de Agua Potable de la Ciudad de Santiago y Operación y Mantenimiento de Ambos Módulos”;  “Estudio, Diseño, Construcción, Operación y  Mantenimiento del Sistema de Recolección y Tratamiento de las Aguas Residuales de la Ciudad de Almirante”. </t>
    </r>
  </si>
  <si>
    <t>Asistencia y Asesoría Técnica al Instituto De Acueductos Y Alcantarillados Nacionales para la Gestión Operativa y Comercial en el Área Metropolitana de Panamá, la Dirección y Ejecución de Actividades varias de Alto Impacto.</t>
  </si>
  <si>
    <t>Adquisición e Instalacion de Equipos para el Mejoramiento del Sistema de Gas Cloro de la Planta Potabilizadora Federico Guardia Conte</t>
  </si>
  <si>
    <t>Comentarios</t>
  </si>
  <si>
    <t>Avance Financiero (%)</t>
  </si>
  <si>
    <t>Fuente: Dirección de Planificación - Depto. Planificación Física y Asist. Técnica</t>
  </si>
  <si>
    <t>Fuente: Dirección de Ingenieria</t>
  </si>
  <si>
    <t>Fuente: Dirección de Ingenieria y Operaciones</t>
  </si>
  <si>
    <t>En trámite de refrendo, Adenda No.3 de extensión de tiempo, para cierre administrativo del Contrato, del 1 de abril de 2019 hasta el 31 de enero de 2022</t>
  </si>
  <si>
    <r>
      <rPr>
        <b/>
        <sz val="12"/>
        <color theme="1"/>
        <rFont val="Arial Narrow"/>
        <family val="2"/>
      </rPr>
      <t xml:space="preserve">Contratista: </t>
    </r>
    <r>
      <rPr>
        <sz val="12"/>
        <color theme="1"/>
        <rFont val="Arial Narrow"/>
        <family val="2"/>
      </rPr>
      <t xml:space="preserve">UNIÓN ACCIDENTAL
</t>
    </r>
    <r>
      <rPr>
        <b/>
        <sz val="12"/>
        <color theme="1"/>
        <rFont val="Arial Narrow"/>
        <family val="2"/>
      </rPr>
      <t>Contrato:</t>
    </r>
    <r>
      <rPr>
        <sz val="12"/>
        <color theme="1"/>
        <rFont val="Arial Narrow"/>
        <family val="2"/>
      </rPr>
      <t xml:space="preserve"> 24-2007
</t>
    </r>
    <r>
      <rPr>
        <b/>
        <sz val="12"/>
        <color theme="1"/>
        <rFont val="Arial Narrow"/>
        <family val="2"/>
      </rPr>
      <t>Orden de proceder:</t>
    </r>
    <r>
      <rPr>
        <sz val="12"/>
        <color theme="1"/>
        <rFont val="Arial Narrow"/>
        <family val="2"/>
      </rPr>
      <t xml:space="preserve"> 18 de febrero 2008
Fecha de terminación: 9 de noviembre 2009
</t>
    </r>
    <r>
      <rPr>
        <b/>
        <sz val="12"/>
        <color theme="1"/>
        <rFont val="Arial Narrow"/>
        <family val="2"/>
      </rPr>
      <t>Status</t>
    </r>
    <r>
      <rPr>
        <sz val="12"/>
        <color theme="1"/>
        <rFont val="Arial Narrow"/>
        <family val="2"/>
      </rPr>
      <t>: Fue Resuelto Administrativamente mediante Resolución Ejecutiva No.203-2016 del 15 de noviembre de 2016. Se obtuvo partida presupuestaria para tramitar la Liquidación.</t>
    </r>
  </si>
  <si>
    <r>
      <rPr>
        <b/>
        <sz val="12"/>
        <color rgb="FF000000"/>
        <rFont val="Arial Narrow"/>
        <family val="2"/>
      </rPr>
      <t>C</t>
    </r>
    <r>
      <rPr>
        <b/>
        <sz val="12"/>
        <rFont val="Arial Narrow"/>
        <family val="2"/>
      </rPr>
      <t xml:space="preserve">ontratista: </t>
    </r>
    <r>
      <rPr>
        <sz val="12"/>
        <rFont val="Arial Narrow"/>
        <family val="2"/>
      </rPr>
      <t xml:space="preserve">Consorcio AS Colón
</t>
    </r>
    <r>
      <rPr>
        <b/>
        <sz val="12"/>
        <rFont val="Arial Narrow"/>
        <family val="2"/>
      </rPr>
      <t>Contrato:</t>
    </r>
    <r>
      <rPr>
        <sz val="12"/>
        <rFont val="Arial Narrow"/>
        <family val="2"/>
      </rPr>
      <t xml:space="preserve"> COC-01-BIRF2013
</t>
    </r>
    <r>
      <rPr>
        <b/>
        <sz val="12"/>
        <rFont val="Arial Narrow"/>
        <family val="2"/>
      </rPr>
      <t>Orden de Procede</t>
    </r>
    <r>
      <rPr>
        <sz val="12"/>
        <rFont val="Arial Narrow"/>
        <family val="2"/>
      </rPr>
      <t xml:space="preserve">r: 20 de junio de 2013
</t>
    </r>
    <r>
      <rPr>
        <b/>
        <sz val="12"/>
        <rFont val="Arial Narrow"/>
        <family val="2"/>
      </rPr>
      <t>Fecha de terminación</t>
    </r>
    <r>
      <rPr>
        <sz val="12"/>
        <rFont val="Arial Narrow"/>
        <family val="2"/>
      </rPr>
      <t xml:space="preserve">: 31 de diciembre de 2018
</t>
    </r>
    <r>
      <rPr>
        <b/>
        <sz val="12"/>
        <rFont val="Arial Narrow"/>
        <family val="2"/>
      </rPr>
      <t xml:space="preserve">Status: </t>
    </r>
    <r>
      <rPr>
        <sz val="12"/>
        <rFont val="Arial Narrow"/>
        <family val="2"/>
      </rPr>
      <t>En cierre financiero y administrativo. 
Cuenta con Acta de Recibido Final desde el 30 de agosto de 2017.  Se verifica con el Contratista devolución del anticipo del proyecto.
Se refrendó la Adenda de LAFISE y con esto se pagó la Cuenta No.37. Se trabaja en el ingreso del pago del retenido a la Contraloría.</t>
    </r>
  </si>
  <si>
    <t>Se presentó informe de Adenda No.3 por un monto de B/.4,751,066.90 y extensión de tiempo por 705 días calendarios, la cual no fue refrendada por la CGR y devuelta para subsanar por la empresa contratista.</t>
  </si>
  <si>
    <r>
      <rPr>
        <b/>
        <sz val="12"/>
        <color rgb="FF000000"/>
        <rFont val="Arial Narrow"/>
        <family val="2"/>
      </rPr>
      <t>Contratist</t>
    </r>
    <r>
      <rPr>
        <sz val="12"/>
        <color rgb="FF000000"/>
        <rFont val="Arial Narrow"/>
        <family val="2"/>
      </rPr>
      <t xml:space="preserve">a: CUSA
</t>
    </r>
    <r>
      <rPr>
        <b/>
        <sz val="12"/>
        <color rgb="FF000000"/>
        <rFont val="Arial Narrow"/>
        <family val="2"/>
      </rPr>
      <t>Contrato:</t>
    </r>
    <r>
      <rPr>
        <sz val="12"/>
        <color rgb="FF000000"/>
        <rFont val="Arial Narrow"/>
        <family val="2"/>
      </rPr>
      <t xml:space="preserve"> 166-2012
</t>
    </r>
    <r>
      <rPr>
        <b/>
        <sz val="12"/>
        <color rgb="FF000000"/>
        <rFont val="Arial Narrow"/>
        <family val="2"/>
      </rPr>
      <t>Orden de Proceder:</t>
    </r>
    <r>
      <rPr>
        <sz val="12"/>
        <color rgb="FF000000"/>
        <rFont val="Arial Narrow"/>
        <family val="2"/>
      </rPr>
      <t xml:space="preserve"> 20 de mayo de 2013
</t>
    </r>
    <r>
      <rPr>
        <b/>
        <sz val="12"/>
        <color rgb="FF000000"/>
        <rFont val="Arial Narrow"/>
        <family val="2"/>
      </rPr>
      <t>Fecha de Terminación</t>
    </r>
    <r>
      <rPr>
        <sz val="12"/>
        <color rgb="FF000000"/>
        <rFont val="Arial Narrow"/>
        <family val="2"/>
      </rPr>
      <t xml:space="preserve">: 10 de octubre de 2016
</t>
    </r>
    <r>
      <rPr>
        <b/>
        <sz val="12"/>
        <color rgb="FF000000"/>
        <rFont val="Arial Narrow"/>
        <family val="2"/>
      </rPr>
      <t xml:space="preserve">Status:  </t>
    </r>
    <r>
      <rPr>
        <sz val="12"/>
        <color rgb="FF000000"/>
        <rFont val="Arial Narrow"/>
        <family val="2"/>
      </rPr>
      <t xml:space="preserve">La empresa pidió el cierre del contrato. El Proyecto se encuentra suspendido en trámite de cierre. </t>
    </r>
  </si>
  <si>
    <r>
      <rPr>
        <b/>
        <sz val="12"/>
        <color rgb="FF000000"/>
        <rFont val="Arial Narrow"/>
        <family val="2"/>
      </rPr>
      <t>Contratista</t>
    </r>
    <r>
      <rPr>
        <sz val="12"/>
        <color rgb="FF000000"/>
        <rFont val="Arial Narrow"/>
        <family val="2"/>
      </rPr>
      <t xml:space="preserve">: Consorcio Hidrogeocol Panamá, S.A
</t>
    </r>
    <r>
      <rPr>
        <b/>
        <sz val="12"/>
        <color rgb="FF000000"/>
        <rFont val="Arial Narrow"/>
        <family val="2"/>
      </rPr>
      <t>Contrato:</t>
    </r>
    <r>
      <rPr>
        <sz val="12"/>
        <color rgb="FF000000"/>
        <rFont val="Arial Narrow"/>
        <family val="2"/>
      </rPr>
      <t xml:space="preserve"> 42-2009
</t>
    </r>
    <r>
      <rPr>
        <b/>
        <sz val="12"/>
        <color rgb="FF000000"/>
        <rFont val="Arial Narrow"/>
        <family val="2"/>
      </rPr>
      <t>Orden de Proceder</t>
    </r>
    <r>
      <rPr>
        <sz val="12"/>
        <color rgb="FF000000"/>
        <rFont val="Arial Narrow"/>
        <family val="2"/>
      </rPr>
      <t xml:space="preserve">: 3 de agosto de 2009
</t>
    </r>
    <r>
      <rPr>
        <b/>
        <sz val="12"/>
        <color rgb="FF000000"/>
        <rFont val="Arial Narrow"/>
        <family val="2"/>
      </rPr>
      <t>Fecha de Terminación</t>
    </r>
    <r>
      <rPr>
        <sz val="12"/>
        <color rgb="FF000000"/>
        <rFont val="Arial Narrow"/>
        <family val="2"/>
      </rPr>
      <t xml:space="preserve">: 30 de agosto de 2010
</t>
    </r>
    <r>
      <rPr>
        <b/>
        <sz val="12"/>
        <color rgb="FF000000"/>
        <rFont val="Arial Narrow"/>
        <family val="2"/>
      </rPr>
      <t>Status:</t>
    </r>
    <r>
      <rPr>
        <sz val="12"/>
        <color rgb="FF000000"/>
        <rFont val="Arial Narrow"/>
        <family val="2"/>
      </rPr>
      <t xml:space="preserve"> El Contrato fue rescindido mediante Resolución N° 127-12. 
Se preparó Informe Técnico para liquidación del Contrato, se atendieron subsanaciones solicitadas por la Contraloría y se remitió a Asesoría Legal para continuar con trámite de Refrendo. Pendiente refrendo de la Contraloría, de la liquidación del Contrato. 
</t>
    </r>
  </si>
  <si>
    <r>
      <rPr>
        <b/>
        <sz val="12"/>
        <color rgb="FF000000"/>
        <rFont val="Arial Narrow"/>
        <family val="2"/>
      </rPr>
      <t>Contratista:</t>
    </r>
    <r>
      <rPr>
        <sz val="12"/>
        <color rgb="FF000000"/>
        <rFont val="Arial Narrow"/>
        <family val="2"/>
      </rPr>
      <t xml:space="preserve"> Proyeco S.A
</t>
    </r>
    <r>
      <rPr>
        <b/>
        <sz val="12"/>
        <color rgb="FF000000"/>
        <rFont val="Arial Narrow"/>
        <family val="2"/>
      </rPr>
      <t>Contrato:</t>
    </r>
    <r>
      <rPr>
        <sz val="12"/>
        <color rgb="FF000000"/>
        <rFont val="Arial Narrow"/>
        <family val="2"/>
      </rPr>
      <t xml:space="preserve"> 192-2012
</t>
    </r>
    <r>
      <rPr>
        <b/>
        <sz val="12"/>
        <color rgb="FF000000"/>
        <rFont val="Arial Narrow"/>
        <family val="2"/>
      </rPr>
      <t>Orden de Proceder</t>
    </r>
    <r>
      <rPr>
        <sz val="12"/>
        <color rgb="FF000000"/>
        <rFont val="Arial Narrow"/>
        <family val="2"/>
      </rPr>
      <t xml:space="preserve">: 20 de diciembre de 2012
</t>
    </r>
    <r>
      <rPr>
        <b/>
        <sz val="12"/>
        <color rgb="FF000000"/>
        <rFont val="Arial Narrow"/>
        <family val="2"/>
      </rPr>
      <t>Fecha de Terminación</t>
    </r>
    <r>
      <rPr>
        <sz val="12"/>
        <color rgb="FF000000"/>
        <rFont val="Arial Narrow"/>
        <family val="2"/>
      </rPr>
      <t xml:space="preserve">: 30 de septiembre de 2018 
</t>
    </r>
    <r>
      <rPr>
        <b/>
        <sz val="12"/>
        <color rgb="FF000000"/>
        <rFont val="Arial Narrow"/>
        <family val="2"/>
      </rPr>
      <t>Status:</t>
    </r>
    <r>
      <rPr>
        <sz val="12"/>
        <color rgb="FF000000"/>
        <rFont val="Arial Narrow"/>
        <family val="2"/>
      </rPr>
      <t xml:space="preserve"> Supervisión privada del Contrato No.148-2012 "Construcción de Alcantarillado del Mamey". 
Pendiente pago del retenido, atendiendo subsanación solicitada por la Contraloría. Se está  buscando alternativas con Contraloría, de cómo se puede cerrar el contrato.</t>
    </r>
  </si>
  <si>
    <r>
      <rPr>
        <b/>
        <sz val="12"/>
        <color rgb="FF000000"/>
        <rFont val="Arial Narrow"/>
        <family val="2"/>
      </rPr>
      <t>Contratista</t>
    </r>
    <r>
      <rPr>
        <sz val="12"/>
        <color rgb="FF000000"/>
        <rFont val="Arial Narrow"/>
        <family val="2"/>
      </rPr>
      <t xml:space="preserve">: Consultores Profesional de Ingenieria, S.A
</t>
    </r>
    <r>
      <rPr>
        <b/>
        <sz val="12"/>
        <color rgb="FF000000"/>
        <rFont val="Arial Narrow"/>
        <family val="2"/>
      </rPr>
      <t>Contrato:</t>
    </r>
    <r>
      <rPr>
        <sz val="12"/>
        <color rgb="FF000000"/>
        <rFont val="Arial Narrow"/>
        <family val="2"/>
      </rPr>
      <t xml:space="preserve"> COC-01-BIRF-2015
</t>
    </r>
    <r>
      <rPr>
        <b/>
        <sz val="12"/>
        <color rgb="FF000000"/>
        <rFont val="Arial Narrow"/>
        <family val="2"/>
      </rPr>
      <t>Orden de Proceder</t>
    </r>
    <r>
      <rPr>
        <sz val="12"/>
        <color rgb="FF000000"/>
        <rFont val="Arial Narrow"/>
        <family val="2"/>
      </rPr>
      <t xml:space="preserve">: 15 de febrero de 2016
</t>
    </r>
    <r>
      <rPr>
        <b/>
        <sz val="12"/>
        <color rgb="FF000000"/>
        <rFont val="Arial Narrow"/>
        <family val="2"/>
      </rPr>
      <t>Fecha de Terminación</t>
    </r>
    <r>
      <rPr>
        <sz val="12"/>
        <color rgb="FF000000"/>
        <rFont val="Arial Narrow"/>
        <family val="2"/>
      </rPr>
      <t xml:space="preserve">: 31 de enero de 2019.
</t>
    </r>
    <r>
      <rPr>
        <b/>
        <sz val="12"/>
        <color rgb="FF000000"/>
        <rFont val="Arial Narrow"/>
        <family val="2"/>
      </rPr>
      <t xml:space="preserve">Status: </t>
    </r>
    <r>
      <rPr>
        <sz val="12"/>
        <color rgb="FF000000"/>
        <rFont val="Arial Narrow"/>
        <family val="2"/>
      </rPr>
      <t>Pendiente firma de Acta Final para el cierre del proyecto, cuando se cumpla con el cierre administrativo, se procederá con la firma de Acta de Aceptación Final. Pago de Cuenta No.15 y devolución de retenido.</t>
    </r>
  </si>
  <si>
    <t xml:space="preserve">Adenda de Finiquito aprobada. </t>
  </si>
  <si>
    <t>Pendiente de trámite Adenda No.1  (tiempo y disminución de monto) para cierre administrativo y financiero</t>
  </si>
  <si>
    <r>
      <rPr>
        <b/>
        <sz val="12"/>
        <rFont val="Arial Narrow"/>
        <family val="2"/>
      </rPr>
      <t>Contratista</t>
    </r>
    <r>
      <rPr>
        <sz val="12"/>
        <rFont val="Arial Narrow"/>
        <family val="2"/>
      </rPr>
      <t xml:space="preserve">: Consorcio de Aguas de Pmá Centro
</t>
    </r>
    <r>
      <rPr>
        <b/>
        <sz val="12"/>
        <rFont val="Arial Narrow"/>
        <family val="2"/>
      </rPr>
      <t xml:space="preserve">Contrato: </t>
    </r>
    <r>
      <rPr>
        <sz val="12"/>
        <rFont val="Arial Narrow"/>
        <family val="2"/>
      </rPr>
      <t xml:space="preserve">CC-03-CAF-2015
</t>
    </r>
    <r>
      <rPr>
        <b/>
        <sz val="12"/>
        <rFont val="Arial Narrow"/>
        <family val="2"/>
      </rPr>
      <t>Orden de Proceder:</t>
    </r>
    <r>
      <rPr>
        <sz val="12"/>
        <rFont val="Arial Narrow"/>
        <family val="2"/>
      </rPr>
      <t xml:space="preserve"> 20 de julio de 2015
</t>
    </r>
    <r>
      <rPr>
        <b/>
        <sz val="12"/>
        <rFont val="Arial Narrow"/>
        <family val="2"/>
      </rPr>
      <t>Fecha de Terminación</t>
    </r>
    <r>
      <rPr>
        <sz val="12"/>
        <rFont val="Arial Narrow"/>
        <family val="2"/>
      </rPr>
      <t xml:space="preserve">: 30 de septiembre de 2018.
</t>
    </r>
    <r>
      <rPr>
        <b/>
        <sz val="12"/>
        <rFont val="Arial Narrow"/>
        <family val="2"/>
      </rPr>
      <t xml:space="preserve">Status: </t>
    </r>
    <r>
      <rPr>
        <sz val="12"/>
        <rFont val="Arial Narrow"/>
        <family val="2"/>
      </rPr>
      <t>Supervisión privada de los proyectos: "Línea de San Francisco; Chorrillo-Santa Ana; Bethania; Bella Vista-Vía Argentina-La Salle". 
Pendiente de subsanar documentación, por parte del Contratista, para proceder con los pagos de cierre del contrato. Pendiente establecer Liquidación del Contrato y sustentar ante Junta Directiva.</t>
    </r>
  </si>
  <si>
    <t xml:space="preserve">Adenda de Finiquito aprobada. Se llevó acabo un finiquito, por la suma de B/.23,596.63, el cual está en subsanación solicitada por la Contraloría. </t>
  </si>
  <si>
    <t>Suministro e Instalación de tanque de 100,000 galones para colocar en la comunidad de San Isidro</t>
  </si>
  <si>
    <t>Observaciones</t>
  </si>
  <si>
    <t>Construcción del Sistema de Acueducto y Alcantarillado en los Sectores de la Pulida No.2 y el Churrasco.</t>
  </si>
  <si>
    <t>Diseño, Rehabilitación y Construcción para las Mejoras del Sistema de Abastecimiento de Agua Potable de Altos de Howard, El Tecal, Las Veraneras, y Alrededores, Corregimiento de Arraiján, Provincia de Panamá Oeste</t>
  </si>
  <si>
    <t>En trámite en la Contraloría, Adenda No.5 de extensión de tiempo y disminución de contrato (Trabajos eléctricos en el tanque), hasta el 31-Dic-2021</t>
  </si>
  <si>
    <t>Chorrera</t>
  </si>
  <si>
    <r>
      <rPr>
        <b/>
        <sz val="12"/>
        <rFont val="Arial Narrow"/>
        <family val="2"/>
      </rPr>
      <t>Contratista</t>
    </r>
    <r>
      <rPr>
        <sz val="12"/>
        <rFont val="Arial Narrow"/>
        <family val="2"/>
      </rPr>
      <t xml:space="preserve">: Globetec Panamá, S.A
</t>
    </r>
    <r>
      <rPr>
        <b/>
        <sz val="12"/>
        <rFont val="Arial Narrow"/>
        <family val="2"/>
      </rPr>
      <t xml:space="preserve">Contrato: </t>
    </r>
    <r>
      <rPr>
        <sz val="12"/>
        <rFont val="Arial Narrow"/>
        <family val="2"/>
      </rPr>
      <t xml:space="preserve">28-2010
</t>
    </r>
    <r>
      <rPr>
        <b/>
        <sz val="12"/>
        <rFont val="Arial Narrow"/>
        <family val="2"/>
      </rPr>
      <t>Orden de Proceder</t>
    </r>
    <r>
      <rPr>
        <sz val="12"/>
        <rFont val="Arial Narrow"/>
        <family val="2"/>
      </rPr>
      <t xml:space="preserve">: 4 de abril de 2011
</t>
    </r>
    <r>
      <rPr>
        <b/>
        <sz val="12"/>
        <rFont val="Arial Narrow"/>
        <family val="2"/>
      </rPr>
      <t>Fecha de Terminación</t>
    </r>
    <r>
      <rPr>
        <sz val="12"/>
        <rFont val="Arial Narrow"/>
        <family val="2"/>
      </rPr>
      <t xml:space="preserve">: 31 de diciembre de 2014
</t>
    </r>
    <r>
      <rPr>
        <b/>
        <sz val="12"/>
        <rFont val="Arial Narrow"/>
        <family val="2"/>
      </rPr>
      <t xml:space="preserve">Status: </t>
    </r>
    <r>
      <rPr>
        <sz val="12"/>
        <rFont val="Arial Narrow"/>
        <family val="2"/>
      </rPr>
      <t>Contrato se Resolvió Administrativamente mediante Resolución Ejecutiva N° 39-2019 del 30 de Mayo de 2019 y publicado en panamacompra el día 31 de mayo de 2019.  
Las Cuentas presentadas en Tesorería se encuentran retenidas, en espera de la situación legal que se mantiene, ya que al Consorcio se le interpuso 23 Demandas Judiciales.</t>
    </r>
  </si>
  <si>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COC-02-BIRF-2013
</t>
    </r>
    <r>
      <rPr>
        <b/>
        <sz val="12"/>
        <color rgb="FF000000"/>
        <rFont val="Arial Narrow"/>
        <family val="2"/>
      </rPr>
      <t>Orden de Proceder</t>
    </r>
    <r>
      <rPr>
        <sz val="12"/>
        <color rgb="FF000000"/>
        <rFont val="Arial Narrow"/>
        <family val="2"/>
      </rPr>
      <t xml:space="preserve">: 30 de septiembre de 2013
</t>
    </r>
    <r>
      <rPr>
        <b/>
        <sz val="12"/>
        <color rgb="FF000000"/>
        <rFont val="Arial Narrow"/>
        <family val="2"/>
      </rPr>
      <t>Fecha de Terminación:</t>
    </r>
    <r>
      <rPr>
        <sz val="12"/>
        <color rgb="FF000000"/>
        <rFont val="Arial Narrow"/>
        <family val="2"/>
      </rPr>
      <t xml:space="preserve"> 1 de mayo de 2017
</t>
    </r>
    <r>
      <rPr>
        <b/>
        <sz val="12"/>
        <color rgb="FF000000"/>
        <rFont val="Arial Narrow"/>
        <family val="2"/>
      </rPr>
      <t>Status</t>
    </r>
    <r>
      <rPr>
        <sz val="12"/>
        <color rgb="FF000000"/>
        <rFont val="Arial Narrow"/>
        <family val="2"/>
      </rPr>
      <t xml:space="preserve">: Mediante Resolución Ejecutiva No.79-2019, se rescinde por incumplimiento del contratista el contrato suscrito entre las partes. </t>
    </r>
  </si>
  <si>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COC-01-BIRF-2014
</t>
    </r>
    <r>
      <rPr>
        <b/>
        <sz val="12"/>
        <color rgb="FF000000"/>
        <rFont val="Arial Narrow"/>
        <family val="2"/>
      </rPr>
      <t>Orden de Proceder:</t>
    </r>
    <r>
      <rPr>
        <sz val="12"/>
        <color rgb="FF000000"/>
        <rFont val="Arial Narrow"/>
        <family val="2"/>
      </rPr>
      <t xml:space="preserve"> 26 de marzo de 2014
</t>
    </r>
    <r>
      <rPr>
        <b/>
        <sz val="12"/>
        <color rgb="FF000000"/>
        <rFont val="Arial Narrow"/>
        <family val="2"/>
      </rPr>
      <t>Fecha de Terminación</t>
    </r>
    <r>
      <rPr>
        <sz val="12"/>
        <color rgb="FF000000"/>
        <rFont val="Arial Narrow"/>
        <family val="2"/>
      </rPr>
      <t xml:space="preserve">: 3 de diciembre de 2016
</t>
    </r>
    <r>
      <rPr>
        <b/>
        <sz val="12"/>
        <color rgb="FF000000"/>
        <rFont val="Arial Narrow"/>
        <family val="2"/>
      </rPr>
      <t xml:space="preserve">Status: </t>
    </r>
    <r>
      <rPr>
        <sz val="12"/>
        <color rgb="FF000000"/>
        <rFont val="Arial Narrow"/>
        <family val="2"/>
      </rPr>
      <t>Mediante Resolución Ejecutiva No.81-2019, se rescinde por incumplimiento del contratista el contrato suscrito entre las partes.</t>
    </r>
  </si>
  <si>
    <r>
      <rPr>
        <b/>
        <sz val="12"/>
        <color rgb="FF000000"/>
        <rFont val="Arial Narrow"/>
        <family val="2"/>
      </rPr>
      <t>Contratista</t>
    </r>
    <r>
      <rPr>
        <sz val="12"/>
        <color rgb="FF000000"/>
        <rFont val="Arial Narrow"/>
        <family val="2"/>
      </rPr>
      <t xml:space="preserve">: Delta 9 Técnicas Auxiliares de la Construcción, S.A
</t>
    </r>
    <r>
      <rPr>
        <b/>
        <sz val="12"/>
        <color rgb="FF000000"/>
        <rFont val="Arial Narrow"/>
        <family val="2"/>
      </rPr>
      <t>Contrato:</t>
    </r>
    <r>
      <rPr>
        <sz val="12"/>
        <color rgb="FF000000"/>
        <rFont val="Arial Narrow"/>
        <family val="2"/>
      </rPr>
      <t xml:space="preserve"> 95-2013
</t>
    </r>
    <r>
      <rPr>
        <b/>
        <sz val="12"/>
        <color rgb="FF000000"/>
        <rFont val="Arial Narrow"/>
        <family val="2"/>
      </rPr>
      <t>Orden de Proceder</t>
    </r>
    <r>
      <rPr>
        <sz val="12"/>
        <color rgb="FF000000"/>
        <rFont val="Arial Narrow"/>
        <family val="2"/>
      </rPr>
      <t xml:space="preserve">: 7 de mayo de 2014
</t>
    </r>
    <r>
      <rPr>
        <b/>
        <sz val="12"/>
        <color rgb="FF000000"/>
        <rFont val="Arial Narrow"/>
        <family val="2"/>
      </rPr>
      <t>Fecha de Terminación</t>
    </r>
    <r>
      <rPr>
        <sz val="12"/>
        <color rgb="FF000000"/>
        <rFont val="Arial Narrow"/>
        <family val="2"/>
      </rPr>
      <t xml:space="preserve">: 31 de octubre  2016.
</t>
    </r>
    <r>
      <rPr>
        <b/>
        <sz val="12"/>
        <color rgb="FF000000"/>
        <rFont val="Arial Narrow"/>
        <family val="2"/>
      </rPr>
      <t>Status:</t>
    </r>
    <r>
      <rPr>
        <sz val="12"/>
        <color rgb="FF000000"/>
        <rFont val="Arial Narrow"/>
        <family val="2"/>
      </rPr>
      <t xml:space="preserve">  Proyecto suspendido desde el 27-Ene-2016, debido inicialmente a la falta de terrenos;  una vez logrado la consecución del mismo, se solicitó al contratista, DELTA 9, la actualización del endoso para trámite de Adenda Nº2 de tiempo, la empresa no la entregó, indica que se encuentra inhabilitado en PANAMÁ COMPRAS hasta el 2021. 
Por tal motivo, se realizó Informe Técnico-Financiero de Cierre de Contrato, se encuentra en revisión en el Dep. de Inspección de Obras en conjunto con el Dep. de Asesoría Legal.</t>
    </r>
  </si>
  <si>
    <t>Area Metropolitana</t>
  </si>
  <si>
    <t>Administración del Programa de mejora a la Gestión operativa del IDAAN en el AMP</t>
  </si>
  <si>
    <t>006-2020</t>
  </si>
  <si>
    <t>004-2021</t>
  </si>
  <si>
    <t xml:space="preserve"> Adquisición e Instalación de Transformador de Alta Potencia para la Planta Potabilizadora Federico Guardia Conte.</t>
  </si>
  <si>
    <r>
      <rPr>
        <b/>
        <sz val="12"/>
        <color theme="1"/>
        <rFont val="Arial Narrow"/>
        <family val="2"/>
      </rPr>
      <t>Contratista:</t>
    </r>
    <r>
      <rPr>
        <sz val="12"/>
        <color theme="1"/>
        <rFont val="Arial Narrow"/>
        <family val="2"/>
      </rPr>
      <t xml:space="preserve"> CELMEC S.A
</t>
    </r>
    <r>
      <rPr>
        <b/>
        <sz val="12"/>
        <color theme="1"/>
        <rFont val="Arial Narrow"/>
        <family val="2"/>
      </rPr>
      <t>Status:</t>
    </r>
    <r>
      <rPr>
        <sz val="12"/>
        <color theme="1"/>
        <rFont val="Arial Narrow"/>
        <family val="2"/>
      </rPr>
      <t xml:space="preserve"> Adjudicado mediante Resolución Ejecutiva RE-072-2020.
En proceso de Refrendo por parte de CGR (Ingresado Abril 30, 2021). SCAFID 10361620.</t>
    </r>
  </si>
  <si>
    <t xml:space="preserve">Adquisición de Reactivos e Insumos para el Laboratorio de Calidad de Agua de la Planta Potabilizadora Federico Guardia Conte. </t>
  </si>
  <si>
    <t>Dolega, Chiriquí</t>
  </si>
  <si>
    <t>Rehabilitación del Camino de Acceso a la Toma de Agua Cruda de Chorro Blanco, Ubicada en Palmira, Distrito de Dolega, Provincia de Chiriquí</t>
  </si>
  <si>
    <t>Estructuras Contingentes para la Toma de Agua Cruda y Línea de Aducción de Chorro Blanco, Ubicada en Palmira, Distrito de Dolega, Provincia de Chiriquí.</t>
  </si>
  <si>
    <t>Supervisión de la Obra de rehabilitación del Sistema de AP y Alcantarillado en Pedasí.</t>
  </si>
  <si>
    <r>
      <rPr>
        <b/>
        <sz val="12"/>
        <rFont val="Arial Narrow"/>
        <family val="2"/>
      </rPr>
      <t xml:space="preserve">Contratista: </t>
    </r>
    <r>
      <rPr>
        <sz val="12"/>
        <rFont val="Arial Narrow"/>
        <family val="2"/>
      </rPr>
      <t xml:space="preserve">Ingeniería Estudios y Proyectos NIP, S.A. 
</t>
    </r>
    <r>
      <rPr>
        <b/>
        <sz val="12"/>
        <rFont val="Arial Narrow"/>
        <family val="2"/>
      </rPr>
      <t>Contrato</t>
    </r>
    <r>
      <rPr>
        <sz val="12"/>
        <rFont val="Arial Narrow"/>
        <family val="2"/>
      </rPr>
      <t xml:space="preserve">: CC-04-BID-2013
</t>
    </r>
    <r>
      <rPr>
        <b/>
        <sz val="12"/>
        <rFont val="Arial Narrow"/>
        <family val="2"/>
      </rPr>
      <t>Status:</t>
    </r>
    <r>
      <rPr>
        <sz val="12"/>
        <rFont val="Arial Narrow"/>
        <family val="2"/>
      </rPr>
      <t xml:space="preserve"> Se finalizó contrato con contratista. 
En trámite pagos finales; Legal de la Unidad de Proyectos, evalúa la realización del pago.  </t>
    </r>
  </si>
  <si>
    <t>#</t>
  </si>
  <si>
    <t>MONTO + ADENDA</t>
  </si>
  <si>
    <t>ADENDA</t>
  </si>
  <si>
    <t>Se está en el mantenimiento del sistema. Son 2 mantenimientos al año Enero y Julio por 5 años hasta el año 2022. En la UP se pagó hasta la cuenta 28, la cuenta 29 y 30 las tramitó Finanzas.</t>
  </si>
  <si>
    <t>Se hizo contrato nuevo para cubrir la auditoría del año 2020.</t>
  </si>
  <si>
    <t>Fuente: Dirección de Ingeniería</t>
  </si>
  <si>
    <t>Contrato: COC-05-BID 2013
Contratista: APROCOSA</t>
  </si>
  <si>
    <t>Contrato: CC-02-BID-2013
Contratista: PROINTEC</t>
  </si>
  <si>
    <t>No aplica</t>
  </si>
  <si>
    <t>Contrato: CC-BID- (FID-128)No.15
Contratista: PROINTEC
La empresa termino los trabajos el 30 de junio de 2019</t>
  </si>
  <si>
    <t>Contrato: COC-BID-2018 (FID-128 No. 69)
Contratista: Viguecons Estevez
Todos los trabajos se recibieron a satisfaccion y se tiene Acta de Recibo Final de la obra.</t>
  </si>
  <si>
    <t>Contrato: CC-03-BID-2013
Contratista: PROINTEC</t>
  </si>
  <si>
    <t>Estudio y Diseño, para las Mejoras y Ampliación de los Sistemas  de Abastecimiento de Agua Potable de Corregimientos del Progreso, Rodolfo Aguilar Delgado y Puerto Armuelles, Distrito de Barú.</t>
  </si>
  <si>
    <t xml:space="preserve">Construcción de la Línea de Conducción Cerro San Cristóbal-Barriada San José, Provincia de Chiriquí. </t>
  </si>
  <si>
    <t>Contrato: 28-2007
Contratista: LUÍS HERNÁN RIVERA ANGUIZOLA
 Se realizaron las pruebas de estanqueidad y desinfección del Tanque de Acero de 100,000 galones. Acta de Aceptación Final de la Obra con fecha del 29 de septiembre de 2017.</t>
  </si>
  <si>
    <t>Contrato: COC-01-BID-2013
Contratista: CONSORCIO VIGUECONS ESTEVES – CONSTRUCCIONES JAL, S.A. (Pedasí)
Acta sustancial firmada con fecha 25-Nov-2016</t>
  </si>
  <si>
    <t>Contratista: DISTRIBUIDORA ARVAL, S.A.
Contrato: 53-2011
Acta de recibido sustancial de obra con fecha del 28-Ago-2014 y Acta de Aceptación Final del 20 de febrero del 2017.</t>
  </si>
  <si>
    <t xml:space="preserve">Contrato: 162-2012
Contratista: Consorcio ICME
</t>
  </si>
  <si>
    <t>Contrato: COC-03-CAF-2014
Contratista: APROCOSA</t>
  </si>
  <si>
    <t>Contrato: 128-2016
Contratista: ADVANCE LABORATORIOS INC
Proyecto Finalizado el 26/11/17.</t>
  </si>
  <si>
    <t xml:space="preserve">Contrato: 34-2019
Contratista: APROCOSA
Suministro, instalacion y conexión de  tanque de 100,000 galos en la comunidad de San Isidro, el dia 2 de agosto de 2021 se pago al contratista el total del proyecto y asi finiquitando el mismo </t>
  </si>
  <si>
    <t>Contrato: COC-01-CAF-2017
Contratista: CONSORCIO AGUA DE LA PULIDA 
Se realizó trámite de pago del retenido para cerrar al 100% el proyecto, cuenta con Acta Final.</t>
  </si>
  <si>
    <t>Contrato: COC-02-BID-2013
Contratista: CUSA
Acta Sustancial con fecha de Mar-2016.</t>
  </si>
  <si>
    <t>Mejoras al Sistema de Acueducto de Loma Del Río, Corregimiento de Arraiján Cabecera, Distrito de Arraiján</t>
  </si>
  <si>
    <t>Contrato: 128-2016
Contratista: HIDROCONSTRUCTORES S.A</t>
  </si>
  <si>
    <t>Contrato: 122-2015
Contratista: APROCOSA
La Etapa de Operación y Mantenimiento concluyó el 31-oct-2019. El proyecto fue cerrado con Acta de Aceptación Final. El pago del retenido del 10%, fue refrendado el 28 de junio de 2021.</t>
  </si>
  <si>
    <t>Contratista: OMNICONSULT
Contrato: 49-2011
Proyecto terminado y completado el prcoceso de pago de devolución del retenido.</t>
  </si>
  <si>
    <t xml:space="preserve">Construcción de la red de distribución de la Chorrera a Arraiján y del Sistema de Bombeo a los tanques de Arraiján. </t>
  </si>
  <si>
    <t>Contrato: 136-2012
Contratista: APROCOSA</t>
  </si>
  <si>
    <t>Mejoramiento al Sistema de Acueducto de Montijo, Distrito de Montijo, Provincia de Veraguas</t>
  </si>
  <si>
    <t>Contrato: 55-2014
Contratista: ADMINISTRACIÓN Y SUPERVISIÓN
DE OBRAS CIVILES, S.A.</t>
  </si>
  <si>
    <t>Contrato: 11-2013
Contratista: KV Consultores</t>
  </si>
  <si>
    <t>Contratación de los Servicios para Aumentar la Capacidad de Almacenamiento de Agua Cruda en la Laguna de Big Creek, como Fuente de Abastecimiento para la Ciudad de Isla Colón y Alrededores, Provincia de Bocas del Toro</t>
  </si>
  <si>
    <t xml:space="preserve">Contrato: 116-2015
Contratista: SOC. DOS MARES PORT SERVICES, S.A.
</t>
  </si>
  <si>
    <t>Contrato: CC-01-BIRF-2013
Contratista: CONSORCIO NIPPON KOEI LAC- NIPPON KOEI</t>
  </si>
  <si>
    <t xml:space="preserve"> Mejoras a la Estación de Bombeo Santa Rita Arriba- Nueva Providencia</t>
  </si>
  <si>
    <t>Contrato: 125-2015
Contratista: CARIBBEAN TRADING &amp; ASSETS, CORP.
Acta de Aceptación Final 13/10/17</t>
  </si>
  <si>
    <t>Dividendos del Canal</t>
  </si>
  <si>
    <t>NUEVO SISTEMA DE ABASTECIMIENTO DE AGUA POTABLE PARA LAS COMUNIDADES DE PALMAS BELLAS, NUEVO CHAGRES, SALUD Y PIÑA - COSTA ABAJO DE COLÓN</t>
  </si>
  <si>
    <t>Changuinola</t>
  </si>
  <si>
    <t>Mejoras a la toma y estación de bombeo de agua cruda para la Planta Potabilizadora de Changuinola.</t>
  </si>
  <si>
    <t>Contrato: COC-BID (FID-128) No.56-2017</t>
  </si>
  <si>
    <t>Contrato: 36-2017
Contratista: Estudios de Ingenieria</t>
  </si>
  <si>
    <t>Construcción de red de distribución de Nuevo Chorrillo, Chapala y Tanques de almacenamiento.</t>
  </si>
  <si>
    <t>Contratista: APROCOSA
Contrato: COC-10CAF-2014</t>
  </si>
  <si>
    <t>Santiago</t>
  </si>
  <si>
    <t>Diseño y Construcción de las Mejoras a la Red de Abastecimiento de Agua de Santiago y sus Alrededores;  Provincia de Veraguas.</t>
  </si>
  <si>
    <t>Contrato: 154-2012.
Contratista: COPISA</t>
  </si>
  <si>
    <r>
      <rPr>
        <b/>
        <sz val="12"/>
        <color rgb="FF000000"/>
        <rFont val="Arial Narrow"/>
        <family val="2"/>
      </rPr>
      <t>Contratista:</t>
    </r>
    <r>
      <rPr>
        <sz val="12"/>
        <color rgb="FF000000"/>
        <rFont val="Arial Narrow"/>
        <family val="2"/>
      </rPr>
      <t xml:space="preserve"> Consorcio AB Chilibre
</t>
    </r>
    <r>
      <rPr>
        <b/>
        <sz val="12"/>
        <color rgb="FF000000"/>
        <rFont val="Arial Narrow"/>
        <family val="2"/>
      </rPr>
      <t xml:space="preserve">Contrato: </t>
    </r>
    <r>
      <rPr>
        <sz val="12"/>
        <color rgb="FF000000"/>
        <rFont val="Arial Narrow"/>
        <family val="2"/>
      </rPr>
      <t xml:space="preserve">No. 10-2017
</t>
    </r>
    <r>
      <rPr>
        <b/>
        <sz val="12"/>
        <color rgb="FF000000"/>
        <rFont val="Arial Narrow"/>
        <family val="2"/>
      </rPr>
      <t>Orden de proceder:</t>
    </r>
    <r>
      <rPr>
        <sz val="12"/>
        <color rgb="FF000000"/>
        <rFont val="Arial Narrow"/>
        <family val="2"/>
      </rPr>
      <t xml:space="preserve"> 4 de septiembre de 2017 
</t>
    </r>
    <r>
      <rPr>
        <b/>
        <sz val="12"/>
        <color rgb="FF000000"/>
        <rFont val="Arial Narrow"/>
        <family val="2"/>
      </rPr>
      <t>Fecha de terminación</t>
    </r>
    <r>
      <rPr>
        <sz val="12"/>
        <color rgb="FF000000"/>
        <rFont val="Arial Narrow"/>
        <family val="2"/>
      </rPr>
      <t xml:space="preserve">: 29 de agosto de 2020
</t>
    </r>
    <r>
      <rPr>
        <b/>
        <sz val="12"/>
        <color rgb="FF000000"/>
        <rFont val="Arial Narrow"/>
        <family val="2"/>
      </rPr>
      <t xml:space="preserve">Avances: </t>
    </r>
    <r>
      <rPr>
        <sz val="12"/>
        <color rgb="FF000000"/>
        <rFont val="Arial Narrow"/>
        <family val="2"/>
      </rPr>
      <t>La Etapa de Estudios y Diseños tiene un 98% de avance.
Etapa de Construcción lleva un 88%, comprende: reubicación de cableado eléctrico en la sala de filtros; instalación de tuberías eléctricas para sistema contra incendios en edificio de filtros; instalación de cableado para instrumentación y control en el DAF; instalación de línea de media tensión. 
La Cuenta No.24, pendiente del refrendo de la Adenda No.4.</t>
    </r>
  </si>
  <si>
    <t xml:space="preserve">Refrendada la Adenda N°2, extensión de tiempo para las Etapas de Estudios, Diseños y la Etapa de Construcción por 757 días; para finalizar el 30-jun-2022;  </t>
  </si>
  <si>
    <t xml:space="preserve">Adenda de tiempo hasta el 3 de octubre 2021. </t>
  </si>
  <si>
    <t>En trámite de subsanación solicitada por la Contraloría Adenda No.5</t>
  </si>
  <si>
    <t xml:space="preserve">En trámite Adenda No.3 de extensión de tiempo a 1,991 días calendario; ingresado en la Contraloría el 31-Agosto-2021. </t>
  </si>
  <si>
    <r>
      <rPr>
        <b/>
        <sz val="12"/>
        <rFont val="Arial Narrow"/>
        <family val="2"/>
      </rPr>
      <t>Contratista</t>
    </r>
    <r>
      <rPr>
        <sz val="12"/>
        <rFont val="Arial Narrow"/>
        <family val="2"/>
      </rPr>
      <t xml:space="preserve">: PRODESARROLLO
</t>
    </r>
    <r>
      <rPr>
        <b/>
        <sz val="12"/>
        <rFont val="Arial Narrow"/>
        <family val="2"/>
      </rPr>
      <t>Contrato</t>
    </r>
    <r>
      <rPr>
        <sz val="12"/>
        <rFont val="Arial Narrow"/>
        <family val="2"/>
      </rPr>
      <t xml:space="preserve">: COC-02-CAF-2013
</t>
    </r>
    <r>
      <rPr>
        <b/>
        <sz val="12"/>
        <rFont val="Arial Narrow"/>
        <family val="2"/>
      </rPr>
      <t>Orden de Proceder</t>
    </r>
    <r>
      <rPr>
        <sz val="12"/>
        <rFont val="Arial Narrow"/>
        <family val="2"/>
      </rPr>
      <t xml:space="preserve">: 12 de noviembre de 2013
</t>
    </r>
    <r>
      <rPr>
        <b/>
        <sz val="12"/>
        <rFont val="Arial Narrow"/>
        <family val="2"/>
      </rPr>
      <t>Fecha de Terminación</t>
    </r>
    <r>
      <rPr>
        <sz val="12"/>
        <rFont val="Arial Narrow"/>
        <family val="2"/>
      </rPr>
      <t xml:space="preserve">: 31 de agosto de 2018
</t>
    </r>
    <r>
      <rPr>
        <b/>
        <sz val="12"/>
        <rFont val="Arial Narrow"/>
        <family val="2"/>
      </rPr>
      <t xml:space="preserve">Status: </t>
    </r>
    <r>
      <rPr>
        <sz val="12"/>
        <rFont val="Arial Narrow"/>
        <family val="2"/>
      </rPr>
      <t>Se lleva a cabo el trámite de un finiquito de mutuo acuerdo con el Contratista.
Se ha visto dilatado debido a unas mediciones realizadas por IDAAN que no pasaron los estándares. Asesoría Jurídica de la Contraloría tiene observaciones por cuentas pagadas sin control previo, el cual se empezó a ejercer en el Programa CAF 7532, en Febrero de 2018.</t>
    </r>
  </si>
  <si>
    <r>
      <rPr>
        <b/>
        <sz val="12"/>
        <rFont val="Arial Narrow"/>
        <family val="2"/>
      </rPr>
      <t>Contratista:</t>
    </r>
    <r>
      <rPr>
        <sz val="12"/>
        <rFont val="Arial Narrow"/>
        <family val="2"/>
      </rPr>
      <t xml:space="preserve"> MECO
</t>
    </r>
    <r>
      <rPr>
        <b/>
        <sz val="12"/>
        <rFont val="Arial Narrow"/>
        <family val="2"/>
      </rPr>
      <t>Contrato:</t>
    </r>
    <r>
      <rPr>
        <sz val="12"/>
        <rFont val="Arial Narrow"/>
        <family val="2"/>
      </rPr>
      <t xml:space="preserve"> COC-02-CAF-2016
</t>
    </r>
    <r>
      <rPr>
        <b/>
        <sz val="12"/>
        <rFont val="Arial Narrow"/>
        <family val="2"/>
      </rPr>
      <t>Orden de Proceder</t>
    </r>
    <r>
      <rPr>
        <sz val="12"/>
        <rFont val="Arial Narrow"/>
        <family val="2"/>
      </rPr>
      <t xml:space="preserve">: 8 de junio de 2016
</t>
    </r>
    <r>
      <rPr>
        <b/>
        <sz val="12"/>
        <rFont val="Arial Narrow"/>
        <family val="2"/>
      </rPr>
      <t>Fecha de Terminación</t>
    </r>
    <r>
      <rPr>
        <sz val="12"/>
        <rFont val="Arial Narrow"/>
        <family val="2"/>
      </rPr>
      <t xml:space="preserve">: 29 de diciembre de 2017
</t>
    </r>
    <r>
      <rPr>
        <b/>
        <sz val="12"/>
        <rFont val="Arial Narrow"/>
        <family val="2"/>
      </rPr>
      <t xml:space="preserve">Status: </t>
    </r>
    <r>
      <rPr>
        <sz val="12"/>
        <rFont val="Arial Narrow"/>
        <family val="2"/>
      </rPr>
      <t>La comunidad se opuso al proyecto, por ende no se pudo continuar con el proyecto.  Este Proyecto tiene un avance físico de 0% ya que nunca se ejecutó. Se pagó un anticipo que luego se restó de un reclamo administrativo presentado por la empresa. El remanente es lo plasmado en el Finiquito.</t>
    </r>
  </si>
  <si>
    <r>
      <rPr>
        <b/>
        <sz val="12"/>
        <color rgb="FF000000"/>
        <rFont val="Arial Narrow"/>
        <family val="2"/>
      </rPr>
      <t>Contratista:</t>
    </r>
    <r>
      <rPr>
        <sz val="12"/>
        <color rgb="FF000000"/>
        <rFont val="Arial Narrow"/>
        <family val="2"/>
      </rPr>
      <t xml:space="preserve">  Acruta Tapia Ingenierios
</t>
    </r>
    <r>
      <rPr>
        <b/>
        <sz val="12"/>
        <color rgb="FF000000"/>
        <rFont val="Arial Narrow"/>
        <family val="2"/>
      </rPr>
      <t>Contrato</t>
    </r>
    <r>
      <rPr>
        <sz val="12"/>
        <color rgb="FF000000"/>
        <rFont val="Arial Narrow"/>
        <family val="2"/>
      </rPr>
      <t xml:space="preserve">: CC-05-BIRF-2014
</t>
    </r>
    <r>
      <rPr>
        <b/>
        <sz val="12"/>
        <color rgb="FF000000"/>
        <rFont val="Arial Narrow"/>
        <family val="2"/>
      </rPr>
      <t>Orden de Proceder</t>
    </r>
    <r>
      <rPr>
        <sz val="12"/>
        <color rgb="FF000000"/>
        <rFont val="Arial Narrow"/>
        <family val="2"/>
      </rPr>
      <t xml:space="preserve">: 1 de abril de 2014
</t>
    </r>
    <r>
      <rPr>
        <b/>
        <sz val="12"/>
        <color rgb="FF000000"/>
        <rFont val="Arial Narrow"/>
        <family val="2"/>
      </rPr>
      <t>Fecha de Terminación</t>
    </r>
    <r>
      <rPr>
        <sz val="12"/>
        <color rgb="FF000000"/>
        <rFont val="Arial Narrow"/>
        <family val="2"/>
      </rPr>
      <t xml:space="preserve">: 31 de marzo de 2016
</t>
    </r>
    <r>
      <rPr>
        <b/>
        <sz val="12"/>
        <color rgb="FF000000"/>
        <rFont val="Arial Narrow"/>
        <family val="2"/>
      </rPr>
      <t>Status</t>
    </r>
    <r>
      <rPr>
        <sz val="12"/>
        <color rgb="FF000000"/>
        <rFont val="Arial Narrow"/>
        <family val="2"/>
      </rPr>
      <t>: Pendiente estado de cuenta para su análisis, y posterior cierre del proyecto.</t>
    </r>
  </si>
  <si>
    <t>Barú</t>
  </si>
  <si>
    <t xml:space="preserve">Contrato: 176-2013
Contratista: APROCOSA
Orden de Proceder: 3 feb 2014
Fecha de Terminación: 30 jun 2017 
Status: Refrendada Adenda No.2, para cierre de contrato, hasta el 28 de febrero de 2020. 11 de enero 2021 se pago retenido proyecto cerrado 100%. </t>
  </si>
  <si>
    <r>
      <rPr>
        <b/>
        <sz val="12"/>
        <color theme="1"/>
        <rFont val="Arial Narrow"/>
        <family val="2"/>
      </rPr>
      <t>Orden de proceder:</t>
    </r>
    <r>
      <rPr>
        <sz val="12"/>
        <color rgb="FF000000"/>
        <rFont val="Arial Narrow"/>
        <family val="2"/>
      </rPr>
      <t xml:space="preserve"> 03-2-2021
</t>
    </r>
    <r>
      <rPr>
        <b/>
        <sz val="12"/>
        <color theme="1"/>
        <rFont val="Arial Narrow"/>
        <family val="2"/>
      </rPr>
      <t>Contrato:</t>
    </r>
    <r>
      <rPr>
        <sz val="12"/>
        <color rgb="FF000000"/>
        <rFont val="Arial Narrow"/>
        <family val="2"/>
      </rPr>
      <t xml:space="preserve"> 03-2021
</t>
    </r>
    <r>
      <rPr>
        <b/>
        <sz val="12"/>
        <color theme="1"/>
        <rFont val="Arial Narrow"/>
        <family val="2"/>
      </rPr>
      <t xml:space="preserve">Avance: </t>
    </r>
    <r>
      <rPr>
        <sz val="12"/>
        <color theme="1"/>
        <rFont val="Arial Narrow"/>
        <family val="2"/>
      </rPr>
      <t>Etapa de Construcción (100% de avance). Pendiente Acta de Aceptación Final, luego de refrendada la Adenda No.1. 
Ésta Adenda se explica por los trabajos que se contemplan realizar con el el Ministerio de Obras Públicas, Proyecto de "Diseño y Construcción para la Rehabilitación de Calles y Caminos de David Renglón 1", el cual incluye alrededor de 1,300mts del alineamiento que coincide con las ruta propuesta para el tramo 1 del Proyecto del IDAAN, por lo que éste metraje no se ejecutaría.   
En tal sentido, el Contratista propone ejecutar nuevas actividades; permitiendo ejecutar el 100% del alcance económico del contrato; como son: colocación de hormigón asfáltico caliente (2,205 lbs. 1,000 kgs.), donde se manejan las pendientes más altas, para mejorar la vida útil del proyecto (1 Km).</t>
    </r>
  </si>
  <si>
    <r>
      <rPr>
        <b/>
        <sz val="12"/>
        <color rgb="FF000000"/>
        <rFont val="Arial Narrow"/>
        <family val="2"/>
      </rPr>
      <t>Orden de proceder:</t>
    </r>
    <r>
      <rPr>
        <sz val="12"/>
        <color rgb="FF000000"/>
        <rFont val="Arial Narrow"/>
        <family val="2"/>
      </rPr>
      <t xml:space="preserve"> 8-02-2021
</t>
    </r>
    <r>
      <rPr>
        <b/>
        <sz val="12"/>
        <color rgb="FF000000"/>
        <rFont val="Arial Narrow"/>
        <family val="2"/>
      </rPr>
      <t>Contrato:</t>
    </r>
    <r>
      <rPr>
        <sz val="12"/>
        <color rgb="FF000000"/>
        <rFont val="Arial Narrow"/>
        <family val="2"/>
      </rPr>
      <t xml:space="preserve"> 04-2021
</t>
    </r>
    <r>
      <rPr>
        <b/>
        <sz val="12"/>
        <color rgb="FF000000"/>
        <rFont val="Arial Narrow"/>
        <family val="2"/>
      </rPr>
      <t>Avance:</t>
    </r>
    <r>
      <rPr>
        <sz val="12"/>
        <color rgb="FF000000"/>
        <rFont val="Arial Narrow"/>
        <family val="2"/>
      </rPr>
      <t xml:space="preserve"> Etapa de Construcción (100% de avance). Pendiente Acta de Aceptación Final, luego de refrendada la Adenda No.1. 
Al inicio de la obra, la tubería del material solicitado, no se encontraba en el mercado nacional; el tiempo que se estimaba para su fabricación y entrega, superaba el tiempo contemplado para la ejecución del proyecto.
Se decidió sustituir la Tubería de Polietileno, por tuberías de PVC de 12 plg SDR-21 con Glándula, las cuales se encontraban en el mercado local y eran de entrega inmediata. El 18 de agosto de 2021 se envió Nota solicitando corrección a los planos de la Línea de Aducción y Toma de Agua para su posterior aprobación.  </t>
    </r>
  </si>
  <si>
    <t xml:space="preserve"> Se inicia el proceso de formalizar la Adenda No. 1 al Contrato</t>
  </si>
  <si>
    <t xml:space="preserve">Adenda No 1 de Tiempo (836 días adicionales), con nueva fecha de finalización el 21 de junio de 2024, hasta la Etapa de Operación y Mantenimiento. </t>
  </si>
  <si>
    <t>Informe Técnico de Adenda No. 1 en recorrido de firmas</t>
  </si>
  <si>
    <r>
      <rPr>
        <b/>
        <sz val="12"/>
        <color rgb="FF000000"/>
        <rFont val="Arial Narrow"/>
        <family val="2"/>
      </rPr>
      <t xml:space="preserve">Contratista: </t>
    </r>
    <r>
      <rPr>
        <sz val="12"/>
        <color rgb="FF000000"/>
        <rFont val="Arial Narrow"/>
        <family val="2"/>
      </rPr>
      <t xml:space="preserve">Viguecons Estevez, S.L.
</t>
    </r>
    <r>
      <rPr>
        <b/>
        <sz val="12"/>
        <color rgb="FF000000"/>
        <rFont val="Arial Narrow"/>
        <family val="2"/>
      </rPr>
      <t>Contrato: No.</t>
    </r>
    <r>
      <rPr>
        <sz val="12"/>
        <color rgb="FF000000"/>
        <rFont val="Arial Narrow"/>
        <family val="2"/>
      </rPr>
      <t xml:space="preserve"> COC-05-CAF-2014
</t>
    </r>
    <r>
      <rPr>
        <b/>
        <sz val="12"/>
        <color rgb="FF000000"/>
        <rFont val="Arial Narrow"/>
        <family val="2"/>
      </rPr>
      <t>Orden de Proceder</t>
    </r>
    <r>
      <rPr>
        <sz val="12"/>
        <color rgb="FF000000"/>
        <rFont val="Arial Narrow"/>
        <family val="2"/>
      </rPr>
      <t xml:space="preserve">: 8 de julio de 2014
</t>
    </r>
    <r>
      <rPr>
        <b/>
        <sz val="12"/>
        <color rgb="FF000000"/>
        <rFont val="Arial Narrow"/>
        <family val="2"/>
      </rPr>
      <t>Fecha de Terminación</t>
    </r>
    <r>
      <rPr>
        <sz val="12"/>
        <color rgb="FF000000"/>
        <rFont val="Arial Narrow"/>
        <family val="2"/>
      </rPr>
      <t xml:space="preserve">: 15 de junio de 2020                                            
</t>
    </r>
    <r>
      <rPr>
        <b/>
        <sz val="12"/>
        <color rgb="FF000000"/>
        <rFont val="Arial Narrow"/>
        <family val="2"/>
      </rPr>
      <t xml:space="preserve">Avances: </t>
    </r>
    <r>
      <rPr>
        <sz val="12"/>
        <color rgb="FF000000"/>
        <rFont val="Arial Narrow"/>
        <family val="2"/>
      </rPr>
      <t>Reactivación de actividades del proyecto.Cuenta 26 presentada para iniciar trámite.</t>
    </r>
  </si>
  <si>
    <r>
      <rPr>
        <b/>
        <sz val="12"/>
        <color rgb="FF000000"/>
        <rFont val="Arial Narrow"/>
        <family val="2"/>
      </rPr>
      <t>Contratista</t>
    </r>
    <r>
      <rPr>
        <sz val="12"/>
        <color rgb="FF000000"/>
        <rFont val="Arial Narrow"/>
        <family val="2"/>
      </rPr>
      <t xml:space="preserve">: Asociación Accidental HALFES.A. E INFERSA
</t>
    </r>
    <r>
      <rPr>
        <b/>
        <sz val="12"/>
        <color rgb="FF000000"/>
        <rFont val="Arial Narrow"/>
        <family val="2"/>
      </rPr>
      <t>Contrato No</t>
    </r>
    <r>
      <rPr>
        <sz val="12"/>
        <color rgb="FF000000"/>
        <rFont val="Arial Narrow"/>
        <family val="2"/>
      </rPr>
      <t xml:space="preserve">: 120-2015
</t>
    </r>
    <r>
      <rPr>
        <b/>
        <sz val="12"/>
        <color rgb="FF000000"/>
        <rFont val="Arial Narrow"/>
        <family val="2"/>
      </rPr>
      <t>Orden de Proceder</t>
    </r>
    <r>
      <rPr>
        <sz val="12"/>
        <color rgb="FF000000"/>
        <rFont val="Arial Narrow"/>
        <family val="2"/>
      </rPr>
      <t xml:space="preserve">: 15 de Marzo de 2016
</t>
    </r>
    <r>
      <rPr>
        <b/>
        <sz val="12"/>
        <color rgb="FF000000"/>
        <rFont val="Arial Narrow"/>
        <family val="2"/>
      </rPr>
      <t>Fecha de Terminación:</t>
    </r>
    <r>
      <rPr>
        <sz val="12"/>
        <color rgb="FF000000"/>
        <rFont val="Arial Narrow"/>
        <family val="2"/>
      </rPr>
      <t xml:space="preserve"> 21 de abril de 2019
</t>
    </r>
    <r>
      <rPr>
        <b/>
        <sz val="12"/>
        <color rgb="FF000000"/>
        <rFont val="Arial Narrow"/>
        <family val="2"/>
      </rPr>
      <t xml:space="preserve">Avance: </t>
    </r>
    <r>
      <rPr>
        <sz val="12"/>
        <color rgb="FF000000"/>
        <rFont val="Arial Narrow"/>
        <family val="2"/>
      </rPr>
      <t>En espera de refrendo de la Adenda No.5, para reiniciar los trabajos.
Las Cuentas No.7, 8 y 9, pendientes de refrendo de la Adenda No.5, para trámite de pago.</t>
    </r>
  </si>
  <si>
    <r>
      <rPr>
        <b/>
        <sz val="12"/>
        <color rgb="FF000000"/>
        <rFont val="Arial Narrow"/>
        <family val="2"/>
      </rPr>
      <t>Contratista</t>
    </r>
    <r>
      <rPr>
        <sz val="12"/>
        <color rgb="FF000000"/>
        <rFont val="Arial Narrow"/>
        <family val="2"/>
      </rPr>
      <t xml:space="preserve">: Proyeco, S.A
</t>
    </r>
    <r>
      <rPr>
        <b/>
        <sz val="12"/>
        <color rgb="FF000000"/>
        <rFont val="Arial Narrow"/>
        <family val="2"/>
      </rPr>
      <t>Contrato</t>
    </r>
    <r>
      <rPr>
        <sz val="12"/>
        <color rgb="FF000000"/>
        <rFont val="Arial Narrow"/>
        <family val="2"/>
      </rPr>
      <t xml:space="preserve">: CC-01-CAF-2015
</t>
    </r>
    <r>
      <rPr>
        <b/>
        <sz val="12"/>
        <color rgb="FF000000"/>
        <rFont val="Arial Narrow"/>
        <family val="2"/>
      </rPr>
      <t>Orden de Proceder</t>
    </r>
    <r>
      <rPr>
        <sz val="12"/>
        <color rgb="FF000000"/>
        <rFont val="Arial Narrow"/>
        <family val="2"/>
      </rPr>
      <t xml:space="preserve">:1 de abril de 2015
</t>
    </r>
    <r>
      <rPr>
        <b/>
        <sz val="12"/>
        <color rgb="FF000000"/>
        <rFont val="Arial Narrow"/>
        <family val="2"/>
      </rPr>
      <t>Fecha de Terminación:</t>
    </r>
    <r>
      <rPr>
        <sz val="12"/>
        <color rgb="FF000000"/>
        <rFont val="Arial Narrow"/>
        <family val="2"/>
      </rPr>
      <t xml:space="preserve"> 30 de septiembre de 2018. Supervisa el proyecto de Línea de Conducción Chorrera - Capira.
</t>
    </r>
    <r>
      <rPr>
        <b/>
        <sz val="12"/>
        <color rgb="FF000000"/>
        <rFont val="Arial Narrow"/>
        <family val="2"/>
      </rPr>
      <t>Avance</t>
    </r>
    <r>
      <rPr>
        <sz val="12"/>
        <color rgb="FF000000"/>
        <rFont val="Arial Narrow"/>
        <family val="2"/>
      </rPr>
      <t>: pendiente de documentación por parte del Contratista.</t>
    </r>
  </si>
  <si>
    <t>Refrendada Adenda No.1 de Tiempo por 428 días adicionales 
Refrendada Adenda No.2, con extensión de tiempo por 213 días, Refrendada Adenda Económica, por parte de la Contraloría. 
Refrendado por la Contraloría, Adenda No.3 de Extensión de Tiempo</t>
  </si>
  <si>
    <t xml:space="preserve">Contratista: Vigencias Estevez
Contrato: No. COC-BID-(FID-128)No.14
Orden de Proceder el 4 de Abril de 2016
Fecha de Terminación:1 de junio de 2020
Avance: Obra  terminada y pruebas de campo realizadas en Ene-2020. 
Se cuenta con el Acta de Aceptación Final de la obra por CGR. </t>
  </si>
  <si>
    <r>
      <rPr>
        <b/>
        <sz val="12"/>
        <color rgb="FF000000"/>
        <rFont val="Arial Narrow"/>
        <family val="2"/>
      </rPr>
      <t>Contratista</t>
    </r>
    <r>
      <rPr>
        <sz val="12"/>
        <color rgb="FF000000"/>
        <rFont val="Arial Narrow"/>
        <family val="2"/>
      </rPr>
      <t xml:space="preserve">:Consorcio IECISA-AYESA
</t>
    </r>
    <r>
      <rPr>
        <b/>
        <sz val="12"/>
        <color rgb="FF000000"/>
        <rFont val="Arial Narrow"/>
        <family val="2"/>
      </rPr>
      <t>Contrato:</t>
    </r>
    <r>
      <rPr>
        <sz val="12"/>
        <color rgb="FF000000"/>
        <rFont val="Arial Narrow"/>
        <family val="2"/>
      </rPr>
      <t xml:space="preserve"> COC-02-BIRF-2014
</t>
    </r>
    <r>
      <rPr>
        <b/>
        <sz val="12"/>
        <color rgb="FF000000"/>
        <rFont val="Arial Narrow"/>
        <family val="2"/>
      </rPr>
      <t>Orden de Proceder</t>
    </r>
    <r>
      <rPr>
        <sz val="12"/>
        <color rgb="FF000000"/>
        <rFont val="Arial Narrow"/>
        <family val="2"/>
      </rPr>
      <t xml:space="preserve">: 1 de abril de 2014
</t>
    </r>
    <r>
      <rPr>
        <b/>
        <sz val="12"/>
        <color rgb="FF000000"/>
        <rFont val="Arial Narrow"/>
        <family val="2"/>
      </rPr>
      <t>Fecha de Terminació</t>
    </r>
    <r>
      <rPr>
        <sz val="12"/>
        <color rgb="FF000000"/>
        <rFont val="Arial Narrow"/>
        <family val="2"/>
      </rPr>
      <t xml:space="preserve">n: 24 de julio de 2017 
</t>
    </r>
    <r>
      <rPr>
        <b/>
        <sz val="12"/>
        <color rgb="FF000000"/>
        <rFont val="Arial Narrow"/>
        <family val="2"/>
      </rPr>
      <t>Status:</t>
    </r>
    <r>
      <rPr>
        <sz val="12"/>
        <color rgb="FF000000"/>
        <rFont val="Arial Narrow"/>
        <family val="2"/>
      </rPr>
      <t xml:space="preserve"> La Cuenta de Finiquito por la suma de B/.91,698.30, </t>
    </r>
    <r>
      <rPr>
        <b/>
        <sz val="12"/>
        <color rgb="FF000000"/>
        <rFont val="Arial Narrow"/>
        <family val="2"/>
      </rPr>
      <t>fue pagada.</t>
    </r>
  </si>
  <si>
    <r>
      <rPr>
        <b/>
        <sz val="12"/>
        <rFont val="Arial Narrow"/>
        <family val="2"/>
      </rPr>
      <t>Status</t>
    </r>
    <r>
      <rPr>
        <sz val="12"/>
        <rFont val="Arial Narrow"/>
        <family val="2"/>
      </rPr>
      <t>: Adjudicado Mediante Resolución Ejecutiva 144 del 14 de agosto 2020.
Órdenes Refrendadas por el Contraloría General de la República el 18 y 19 de noviembre de 2020.
- Comercial Royer Benavides, S. A. (Reglón 1 y 3) / Completado.
- Quifar Internacional, S. A. (Renglón 2)/ Completado
- Grupo RM Distribuidores (Renglón 4)/ Completado
- Bio-Solutions, S.A. (Renglón 5)/ Completado
Observación: Renglón 4 pendiente de presentar cuentas de avance.</t>
    </r>
  </si>
  <si>
    <t>pendiente adenda 3</t>
  </si>
  <si>
    <r>
      <rPr>
        <b/>
        <sz val="12"/>
        <rFont val="Arial Narrow"/>
        <family val="2"/>
      </rPr>
      <t>Contratista</t>
    </r>
    <r>
      <rPr>
        <sz val="12"/>
        <rFont val="Arial Narrow"/>
        <family val="2"/>
      </rPr>
      <t xml:space="preserve">: Constructora MECO, S.A
</t>
    </r>
    <r>
      <rPr>
        <b/>
        <sz val="12"/>
        <rFont val="Arial Narrow"/>
        <family val="2"/>
      </rPr>
      <t>Contrato</t>
    </r>
    <r>
      <rPr>
        <sz val="12"/>
        <rFont val="Arial Narrow"/>
        <family val="2"/>
      </rPr>
      <t xml:space="preserve">: COC-09-CAF-2014
</t>
    </r>
    <r>
      <rPr>
        <b/>
        <sz val="12"/>
        <rFont val="Arial Narrow"/>
        <family val="2"/>
      </rPr>
      <t>Orden de Proceder</t>
    </r>
    <r>
      <rPr>
        <sz val="12"/>
        <rFont val="Arial Narrow"/>
        <family val="2"/>
      </rPr>
      <t xml:space="preserve">: 29 de diciembre de 2014 
</t>
    </r>
    <r>
      <rPr>
        <b/>
        <sz val="12"/>
        <rFont val="Arial Narrow"/>
        <family val="2"/>
      </rPr>
      <t>Fecha de</t>
    </r>
    <r>
      <rPr>
        <sz val="12"/>
        <rFont val="Arial Narrow"/>
        <family val="2"/>
      </rPr>
      <t xml:space="preserve"> </t>
    </r>
    <r>
      <rPr>
        <b/>
        <sz val="12"/>
        <rFont val="Arial Narrow"/>
        <family val="2"/>
      </rPr>
      <t>Terminación</t>
    </r>
    <r>
      <rPr>
        <sz val="12"/>
        <rFont val="Arial Narrow"/>
        <family val="2"/>
      </rPr>
      <t xml:space="preserve">: 28 de febrero de 2019.
</t>
    </r>
    <r>
      <rPr>
        <b/>
        <sz val="12"/>
        <rFont val="Arial Narrow"/>
        <family val="2"/>
      </rPr>
      <t>Status:</t>
    </r>
    <r>
      <rPr>
        <sz val="12"/>
        <rFont val="Arial Narrow"/>
        <family val="2"/>
      </rPr>
      <t xml:space="preserve"> Se ha procedido a devengar el presupuesto aprobado y se recomienda hacer una Liquidación en la vigencia 2022 con el Saldo que quede. 
el avance fisico de  1.9% faltante, se contempla en una reducción de actividad debido a trabajos eléctricos que no se pueden realizar. Cuenta con Acta de Inspección Final y Acta Sustancial de 8-enero-2020.
Pendiente correcciones y aceptaciones de planos As Built y pagos para levantar Acta Final.</t>
    </r>
  </si>
  <si>
    <r>
      <rPr>
        <b/>
        <sz val="12"/>
        <rFont val="Arial Narrow"/>
        <family val="2"/>
      </rPr>
      <t>Contratista:</t>
    </r>
    <r>
      <rPr>
        <sz val="12"/>
        <rFont val="Arial Narrow"/>
        <family val="2"/>
      </rPr>
      <t xml:space="preserve"> Consorcio Chiriquí E.I.A S.A Antalsis
</t>
    </r>
    <r>
      <rPr>
        <b/>
        <sz val="12"/>
        <rFont val="Arial Narrow"/>
        <family val="2"/>
      </rPr>
      <t>Contrato</t>
    </r>
    <r>
      <rPr>
        <sz val="12"/>
        <rFont val="Arial Narrow"/>
        <family val="2"/>
      </rPr>
      <t xml:space="preserve">: COC-03-BID-2013
</t>
    </r>
    <r>
      <rPr>
        <b/>
        <sz val="12"/>
        <rFont val="Arial Narrow"/>
        <family val="2"/>
      </rPr>
      <t>Orden de Procede</t>
    </r>
    <r>
      <rPr>
        <sz val="12"/>
        <rFont val="Arial Narrow"/>
        <family val="2"/>
      </rPr>
      <t xml:space="preserve">r: 6 de mayo de 2013
</t>
    </r>
    <r>
      <rPr>
        <b/>
        <sz val="12"/>
        <rFont val="Arial Narrow"/>
        <family val="2"/>
      </rPr>
      <t>Fecha de Terminación:</t>
    </r>
    <r>
      <rPr>
        <sz val="12"/>
        <rFont val="Arial Narrow"/>
        <family val="2"/>
      </rPr>
      <t xml:space="preserve"> 29 de diciembre de 2017
</t>
    </r>
    <r>
      <rPr>
        <b/>
        <sz val="12"/>
        <rFont val="Arial Narrow"/>
        <family val="2"/>
      </rPr>
      <t>Status</t>
    </r>
    <r>
      <rPr>
        <sz val="12"/>
        <rFont val="Arial Narrow"/>
        <family val="2"/>
      </rPr>
      <t>: Se suspende el proyecto desde marzo de 2017. 
Se realizaron reuniones con la Dirección de Legal del IDAAN y se tomó la decisión de publicar en el portal de Panamacompra una Resolución Administrativa. Posteriormente se procederá con la Aseguradora. El Informe Técnico de Adenda N°8 está en revisión en Asesoría Legal.</t>
    </r>
  </si>
  <si>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COC-02-CAFF-2014
</t>
    </r>
    <r>
      <rPr>
        <b/>
        <sz val="12"/>
        <color rgb="FF000000"/>
        <rFont val="Arial Narrow"/>
        <family val="2"/>
      </rPr>
      <t>Orden de Proceder:</t>
    </r>
    <r>
      <rPr>
        <sz val="12"/>
        <color rgb="FF000000"/>
        <rFont val="Arial Narrow"/>
        <family val="2"/>
      </rPr>
      <t xml:space="preserve"> 15 de mayo de 2014
</t>
    </r>
    <r>
      <rPr>
        <b/>
        <sz val="12"/>
        <color rgb="FF000000"/>
        <rFont val="Arial Narrow"/>
        <family val="2"/>
      </rPr>
      <t>Fecha de Terminación</t>
    </r>
    <r>
      <rPr>
        <sz val="12"/>
        <color rgb="FF000000"/>
        <rFont val="Arial Narrow"/>
        <family val="2"/>
      </rPr>
      <t xml:space="preserve">: 30 de enero de 2016
</t>
    </r>
    <r>
      <rPr>
        <b/>
        <sz val="12"/>
        <color rgb="FF000000"/>
        <rFont val="Arial Narrow"/>
        <family val="2"/>
      </rPr>
      <t xml:space="preserve">Status: </t>
    </r>
    <r>
      <rPr>
        <sz val="12"/>
        <color rgb="FF000000"/>
        <rFont val="Arial Narrow"/>
        <family val="2"/>
      </rPr>
      <t>Mediante Resolución Ejecutiva No.13-2016, se resuelve administrativamente el contrato. 
El Tribunal Administrativo de Contrataciones Públicas, emite Resolución No.131-2017/TACP de 03 de agosto de 2017 (Decisión), por el cual se confirma la Resolución Ejecutiva No.13-2016 emitida por el IDAAN.</t>
    </r>
  </si>
  <si>
    <r>
      <rPr>
        <b/>
        <sz val="12"/>
        <color rgb="FF000000"/>
        <rFont val="Arial Narrow"/>
        <family val="2"/>
      </rPr>
      <t>Contratista</t>
    </r>
    <r>
      <rPr>
        <sz val="12"/>
        <color rgb="FF000000"/>
        <rFont val="Arial Narrow"/>
        <family val="2"/>
      </rPr>
      <t xml:space="preserve">: Consorcio BS Panamá
</t>
    </r>
    <r>
      <rPr>
        <b/>
        <sz val="12"/>
        <color rgb="FF000000"/>
        <rFont val="Arial Narrow"/>
        <family val="2"/>
      </rPr>
      <t>Contrato N</t>
    </r>
    <r>
      <rPr>
        <sz val="12"/>
        <color rgb="FF000000"/>
        <rFont val="Arial Narrow"/>
        <family val="2"/>
      </rPr>
      <t xml:space="preserve">o:55-2018                                                               
</t>
    </r>
    <r>
      <rPr>
        <b/>
        <sz val="12"/>
        <color rgb="FF000000"/>
        <rFont val="Arial Narrow"/>
        <family val="2"/>
      </rPr>
      <t>Orden de Proceder</t>
    </r>
    <r>
      <rPr>
        <sz val="12"/>
        <color rgb="FF000000"/>
        <rFont val="Arial Narrow"/>
        <family val="2"/>
      </rPr>
      <t xml:space="preserve">: 1 de febrero de 2019
</t>
    </r>
    <r>
      <rPr>
        <b/>
        <sz val="12"/>
        <color rgb="FF000000"/>
        <rFont val="Arial Narrow"/>
        <family val="2"/>
      </rPr>
      <t>Fecha de Terminación:</t>
    </r>
    <r>
      <rPr>
        <sz val="12"/>
        <color rgb="FF000000"/>
        <rFont val="Arial Narrow"/>
        <family val="2"/>
      </rPr>
      <t xml:space="preserve"> 1 de febrero de 2021.
</t>
    </r>
    <r>
      <rPr>
        <b/>
        <sz val="12"/>
        <color rgb="FF000000"/>
        <rFont val="Arial Narrow"/>
        <family val="2"/>
      </rPr>
      <t>Avances</t>
    </r>
    <r>
      <rPr>
        <sz val="12"/>
        <color rgb="FF000000"/>
        <rFont val="Arial Narrow"/>
        <family val="2"/>
      </rPr>
      <t xml:space="preserve">: Adenda de tiempo hasta el 3 de octubre 2021. Para trabajar en rehabilitaciones civiles en 15 plantas. Se esta trabajando en una adenda No.3 y orden de cambio No. 2 , que consiste en la operación y mantenimiento por 36 meses a partir del primero de noviembre del presente año. 
Esta adenda se comtemplara  solo para el área Oeste. </t>
    </r>
  </si>
  <si>
    <r>
      <rPr>
        <b/>
        <sz val="12"/>
        <rFont val="Arial Narrow"/>
        <family val="2"/>
      </rPr>
      <t>Contratista</t>
    </r>
    <r>
      <rPr>
        <sz val="12"/>
        <rFont val="Arial Narrow"/>
        <family val="2"/>
      </rPr>
      <t xml:space="preserve">: Consorcio RB Chiriquí Grande
</t>
    </r>
    <r>
      <rPr>
        <b/>
        <sz val="12"/>
        <rFont val="Arial Narrow"/>
        <family val="2"/>
      </rPr>
      <t>Contrato:</t>
    </r>
    <r>
      <rPr>
        <sz val="12"/>
        <rFont val="Arial Narrow"/>
        <family val="2"/>
      </rPr>
      <t xml:space="preserve">37-2019
</t>
    </r>
    <r>
      <rPr>
        <b/>
        <sz val="12"/>
        <rFont val="Arial Narrow"/>
        <family val="2"/>
      </rPr>
      <t>Orden de Proceder:</t>
    </r>
    <r>
      <rPr>
        <sz val="12"/>
        <rFont val="Arial Narrow"/>
        <family val="2"/>
      </rPr>
      <t xml:space="preserve"> 15 de enero de 2020
</t>
    </r>
    <r>
      <rPr>
        <b/>
        <sz val="12"/>
        <rFont val="Arial Narrow"/>
        <family val="2"/>
      </rPr>
      <t>Fecha de Terminación:</t>
    </r>
    <r>
      <rPr>
        <sz val="12"/>
        <rFont val="Arial Narrow"/>
        <family val="2"/>
      </rPr>
      <t xml:space="preserve"> 2 de agosto de 2022
</t>
    </r>
    <r>
      <rPr>
        <b/>
        <u/>
        <sz val="12"/>
        <rFont val="Arial Narrow"/>
        <family val="2"/>
      </rPr>
      <t>Status</t>
    </r>
    <r>
      <rPr>
        <sz val="12"/>
        <rFont val="Arial Narrow"/>
        <family val="2"/>
      </rPr>
      <t>: El proyecto se encuentra en la Etapa de Estudio y Diseño. 
Entregables aprobados: Plan de Administración; Estudio de Factibilidad, Informe de Recopilación y Análisis de la Información Disponible; Población, Consumo y Demanda de Agua Potable; Diagnóstico y Estado de los Sistemas Existentes de Acueductos; Criterio de Diseño.</t>
    </r>
  </si>
  <si>
    <r>
      <rPr>
        <b/>
        <sz val="12"/>
        <rFont val="Arial Narrow"/>
        <family val="2"/>
      </rPr>
      <t xml:space="preserve">Contratista: </t>
    </r>
    <r>
      <rPr>
        <sz val="12"/>
        <rFont val="Arial Narrow"/>
        <family val="2"/>
      </rPr>
      <t xml:space="preserve">JOCA INGENIERIA Y CONSTRUCCIONES, S.A,
</t>
    </r>
    <r>
      <rPr>
        <b/>
        <sz val="12"/>
        <rFont val="Arial Narrow"/>
        <family val="2"/>
      </rPr>
      <t xml:space="preserve">Contrato: </t>
    </r>
    <r>
      <rPr>
        <sz val="12"/>
        <rFont val="Arial Narrow"/>
        <family val="2"/>
      </rPr>
      <t xml:space="preserve">111-2015
</t>
    </r>
    <r>
      <rPr>
        <b/>
        <sz val="12"/>
        <rFont val="Arial Narrow"/>
        <family val="2"/>
      </rPr>
      <t>Orden de Proceder:</t>
    </r>
    <r>
      <rPr>
        <sz val="12"/>
        <rFont val="Arial Narrow"/>
        <family val="2"/>
      </rPr>
      <t xml:space="preserve"> 15 de Febrero de 2016
</t>
    </r>
    <r>
      <rPr>
        <b/>
        <sz val="12"/>
        <rFont val="Arial Narrow"/>
        <family val="2"/>
      </rPr>
      <t>Fecha de Terminación:</t>
    </r>
    <r>
      <rPr>
        <sz val="12"/>
        <rFont val="Arial Narrow"/>
        <family val="2"/>
      </rPr>
      <t xml:space="preserve"> 28 de enero de 2020
</t>
    </r>
    <r>
      <rPr>
        <b/>
        <sz val="12"/>
        <rFont val="Arial Narrow"/>
        <family val="2"/>
      </rPr>
      <t xml:space="preserve">Avances: </t>
    </r>
    <r>
      <rPr>
        <sz val="12"/>
        <rFont val="Arial Narrow"/>
        <family val="2"/>
      </rPr>
      <t>En trámite en la Contraloría, Adenda No.3, de extensión de tiempo y monto por B/.4,750,034.97
Se realizó revisión al % de avance financiero, por parte de personal del área de Finanzas.
Instalación de Tubería de PVC de 8”,10" y 12” (87.43% de avance); 
instalación de Tubería de 24” con avance del 59.9%; 
Acometida domiciliaria (avance de 86.27%); 
Cámara de inspección (con 91.89% de avance); 
Reposición de pavimento 35,393.58 ml (61.27%) y 
Construcción de la PTAR  (82.82% de avance).  
En trámite de pago las Cuentas No.39, 41 y la No.43, No.45 y 46 (en Inspección de Obras del IDAAN).</t>
    </r>
  </si>
  <si>
    <r>
      <rPr>
        <b/>
        <sz val="12"/>
        <color rgb="FF000000"/>
        <rFont val="Arial Narrow"/>
        <family val="2"/>
      </rPr>
      <t>Contratista:</t>
    </r>
    <r>
      <rPr>
        <sz val="12"/>
        <color rgb="FF000000"/>
        <rFont val="Arial Narrow"/>
        <family val="2"/>
      </rPr>
      <t xml:space="preserve"> Consorcio Almirante -JOCA - IPC
</t>
    </r>
    <r>
      <rPr>
        <b/>
        <sz val="12"/>
        <color rgb="FF000000"/>
        <rFont val="Arial Narrow"/>
        <family val="2"/>
      </rPr>
      <t>Contrato:</t>
    </r>
    <r>
      <rPr>
        <sz val="12"/>
        <color rgb="FF000000"/>
        <rFont val="Arial Narrow"/>
        <family val="2"/>
      </rPr>
      <t xml:space="preserve"> COC_CAF-2018 (FID-128) No.60
</t>
    </r>
    <r>
      <rPr>
        <b/>
        <sz val="12"/>
        <color rgb="FF000000"/>
        <rFont val="Arial Narrow"/>
        <family val="2"/>
      </rPr>
      <t>Orden de proceder:</t>
    </r>
    <r>
      <rPr>
        <sz val="12"/>
        <color rgb="FF000000"/>
        <rFont val="Arial Narrow"/>
        <family val="2"/>
      </rPr>
      <t xml:space="preserve"> 18 de julio de 2018.
 </t>
    </r>
    <r>
      <rPr>
        <b/>
        <sz val="12"/>
        <color rgb="FF000000"/>
        <rFont val="Arial Narrow"/>
        <family val="2"/>
      </rPr>
      <t>Fecha de Terminación</t>
    </r>
    <r>
      <rPr>
        <sz val="12"/>
        <color rgb="FF000000"/>
        <rFont val="Arial Narrow"/>
        <family val="2"/>
      </rPr>
      <t xml:space="preserve">: 9 de marzo de 2020.
</t>
    </r>
    <r>
      <rPr>
        <b/>
        <sz val="12"/>
        <color rgb="FF000000"/>
        <rFont val="Arial Narrow"/>
        <family val="2"/>
      </rPr>
      <t xml:space="preserve">Status: </t>
    </r>
    <r>
      <rPr>
        <sz val="12"/>
        <color rgb="FF000000"/>
        <rFont val="Arial Narrow"/>
        <family val="2"/>
      </rPr>
      <t xml:space="preserve">En trámite en la Contraloría, Adenda No 1 de Tiempo (836 días adicionales).
Etapa de Estudio y Diseños, tiene un 98% de avance de todos los componentes; solo falta el Diseño Estructural de Estaciones de Bombeo.
Etapa de Construcción: Red de Alcantarillado 11%, Planta de Tratamiento de Aguas Residuales 18%, incluye Estabilización de Suelo. 
Las Cuentas No.7 y No.14, han sido refrendadas. Las Cuentas No.9 y No.13, en trámite de pago, atendiendo subsanación en la Unidad de Proyectos. La Cuenta No.11, en Contraloría por refrendo.  </t>
    </r>
  </si>
  <si>
    <r>
      <t xml:space="preserve">Contratista; </t>
    </r>
    <r>
      <rPr>
        <sz val="12"/>
        <color rgb="FF000000"/>
        <rFont val="Arial Narrow"/>
        <family val="2"/>
      </rPr>
      <t xml:space="preserve">Rigaservis, S.A
</t>
    </r>
    <r>
      <rPr>
        <b/>
        <sz val="12"/>
        <color rgb="FF000000"/>
        <rFont val="Arial Narrow"/>
        <family val="2"/>
      </rPr>
      <t>Contrato:</t>
    </r>
    <r>
      <rPr>
        <sz val="12"/>
        <color rgb="FF000000"/>
        <rFont val="Arial Narrow"/>
        <family val="2"/>
      </rPr>
      <t xml:space="preserve"> 84-2020
</t>
    </r>
    <r>
      <rPr>
        <b/>
        <sz val="12"/>
        <color rgb="FF000000"/>
        <rFont val="Arial Narrow"/>
        <family val="2"/>
      </rPr>
      <t xml:space="preserve">Orden de Proceder: </t>
    </r>
    <r>
      <rPr>
        <sz val="12"/>
        <color rgb="FF000000"/>
        <rFont val="Arial Narrow"/>
        <family val="2"/>
      </rPr>
      <t xml:space="preserve">6 de enero de 2021                 
</t>
    </r>
    <r>
      <rPr>
        <b/>
        <sz val="12"/>
        <color rgb="FF000000"/>
        <rFont val="Arial Narrow"/>
        <family val="2"/>
      </rPr>
      <t>Status</t>
    </r>
    <r>
      <rPr>
        <sz val="12"/>
        <color rgb="FF000000"/>
        <rFont val="Arial Narrow"/>
        <family val="2"/>
      </rPr>
      <t>: En revisión por IDAAN, Adenda N°1, de tiempo en fase de estudio y diseño por 120 días adicionales.
100% de avance en los estudios hidrológicos, hidráulicos, hidrogeológicos y prospección geofísica.
Diseños Línea de Conducción y Aducción (55% avance), se está trabajando en el Plan Maestro. 
Limpieza de adecuación de pozos existentes 100% de avance</t>
    </r>
  </si>
  <si>
    <r>
      <rPr>
        <b/>
        <sz val="12"/>
        <color rgb="FF000000"/>
        <rFont val="Arial Narrow"/>
        <family val="2"/>
      </rPr>
      <t>Contratista:</t>
    </r>
    <r>
      <rPr>
        <sz val="12"/>
        <color rgb="FF000000"/>
        <rFont val="Arial Narrow"/>
        <family val="2"/>
      </rPr>
      <t xml:space="preserve"> Asociación Accidental de Aguas
</t>
    </r>
    <r>
      <rPr>
        <b/>
        <sz val="12"/>
        <color rgb="FF000000"/>
        <rFont val="Arial Narrow"/>
        <family val="2"/>
      </rPr>
      <t>Contrato</t>
    </r>
    <r>
      <rPr>
        <sz val="12"/>
        <color rgb="FF000000"/>
        <rFont val="Arial Narrow"/>
        <family val="2"/>
      </rPr>
      <t xml:space="preserve">: 140-2014
</t>
    </r>
    <r>
      <rPr>
        <b/>
        <sz val="12"/>
        <color rgb="FF000000"/>
        <rFont val="Arial Narrow"/>
        <family val="2"/>
      </rPr>
      <t>Orden de proceder:</t>
    </r>
    <r>
      <rPr>
        <sz val="12"/>
        <color rgb="FF000000"/>
        <rFont val="Arial Narrow"/>
        <family val="2"/>
      </rPr>
      <t xml:space="preserve"> 17 de Agosto de 2015. 
</t>
    </r>
    <r>
      <rPr>
        <b/>
        <sz val="12"/>
        <color rgb="FF000000"/>
        <rFont val="Arial Narrow"/>
        <family val="2"/>
      </rPr>
      <t>Fecha de Terminación</t>
    </r>
    <r>
      <rPr>
        <sz val="12"/>
        <color rgb="FF000000"/>
        <rFont val="Arial Narrow"/>
        <family val="2"/>
      </rPr>
      <t xml:space="preserve">: 11 de julio de 2019
</t>
    </r>
    <r>
      <rPr>
        <b/>
        <sz val="12"/>
        <color rgb="FF000000"/>
        <rFont val="Arial Narrow"/>
        <family val="2"/>
      </rPr>
      <t>Avance:</t>
    </r>
    <r>
      <rPr>
        <sz val="12"/>
        <color rgb="FF000000"/>
        <rFont val="Arial Narrow"/>
        <family val="2"/>
      </rPr>
      <t xml:space="preserve"> Se firmó el Acta de Aceptación Final. Sin embargo, el contratista está llevando a cabo trabajos en los pozos de producción referentes a la garantía del proyecto.
La Cuenta No.11 en trámite de pago (en Tesorería). Las Cuentas No.12, 13 y 14 requieren recursos en la partida presupuestaria.</t>
    </r>
  </si>
  <si>
    <t xml:space="preserve">Refrendada por la Contraloría Adenda No.2, de extensión de tiempo por 265 días calendarios.
Refrendada por Contraloría, Adenda No.3 de extensión de tiempo por 102 días calendario a la Etapa de Construcción. </t>
  </si>
  <si>
    <r>
      <rPr>
        <b/>
        <sz val="12"/>
        <color rgb="FF000000"/>
        <rFont val="Arial Narrow"/>
        <family val="2"/>
      </rPr>
      <t>Contratista:</t>
    </r>
    <r>
      <rPr>
        <sz val="12"/>
        <color rgb="FF000000"/>
        <rFont val="Arial Narrow"/>
        <family val="2"/>
      </rPr>
      <t xml:space="preserve"> CONSORCIO ASOCSA E INTERASEO
</t>
    </r>
    <r>
      <rPr>
        <b/>
        <sz val="12"/>
        <color rgb="FF000000"/>
        <rFont val="Arial Narrow"/>
        <family val="2"/>
      </rPr>
      <t>Contrato</t>
    </r>
    <r>
      <rPr>
        <sz val="12"/>
        <color rgb="FF000000"/>
        <rFont val="Arial Narrow"/>
        <family val="2"/>
      </rPr>
      <t xml:space="preserve"> No: 130-2017 
</t>
    </r>
    <r>
      <rPr>
        <b/>
        <sz val="12"/>
        <color rgb="FF000000"/>
        <rFont val="Arial Narrow"/>
        <family val="2"/>
      </rPr>
      <t>Orden de Procede</t>
    </r>
    <r>
      <rPr>
        <sz val="12"/>
        <color rgb="FF000000"/>
        <rFont val="Arial Narrow"/>
        <family val="2"/>
      </rPr>
      <t xml:space="preserve">r 8 de febrero 2018.
</t>
    </r>
    <r>
      <rPr>
        <b/>
        <sz val="12"/>
        <color rgb="FF000000"/>
        <rFont val="Arial Narrow"/>
        <family val="2"/>
      </rPr>
      <t>Fecha de Terminación</t>
    </r>
    <r>
      <rPr>
        <sz val="12"/>
        <color rgb="FF000000"/>
        <rFont val="Arial Narrow"/>
        <family val="2"/>
      </rPr>
      <t xml:space="preserve">: 5 de septiembre de 2020
</t>
    </r>
    <r>
      <rPr>
        <b/>
        <sz val="12"/>
        <color rgb="FF000000"/>
        <rFont val="Arial Narrow"/>
        <family val="2"/>
      </rPr>
      <t>Avance</t>
    </r>
    <r>
      <rPr>
        <sz val="12"/>
        <color rgb="FF000000"/>
        <rFont val="Arial Narrow"/>
        <family val="2"/>
      </rPr>
      <t>: La Etapa de Estudios y Diseños están al 100%.
Etapa de Construcción un 98%. 
Pendiente Etapa de Operación y Mantenimiento (0%). Se inició Etapa de Operación y Mantenimiento. En proceso Acta de Entrega Sustancial. 
El personal a cargo del proyecto revisó a la baja el % de avance financiero, considerando únicamente el valor de las cuentas pagadas.
Las Cuentas No.18, No.19 y No.20, han sido presentadas por el contratista, requieren recursos en la partida presupuestaria.</t>
    </r>
  </si>
  <si>
    <t xml:space="preserve">Refrendado Adenda No.3 de incremento económico por B/. 3,376,015.77 (sin ITBMS). 
En trámite, Adenda No.4 de extensión de tiempo a la Etapa de Estudio, Diseño y Construcción hasta el 31 de diciembre de 2022. 
</t>
  </si>
  <si>
    <r>
      <rPr>
        <b/>
        <sz val="12"/>
        <color rgb="FF000000"/>
        <rFont val="Arial Narrow"/>
        <family val="2"/>
      </rPr>
      <t>Contratista</t>
    </r>
    <r>
      <rPr>
        <sz val="12"/>
        <color rgb="FF000000"/>
        <rFont val="Arial Narrow"/>
        <family val="2"/>
      </rPr>
      <t xml:space="preserve">: Acciona Sabanitas II
</t>
    </r>
    <r>
      <rPr>
        <b/>
        <sz val="12"/>
        <color rgb="FF000000"/>
        <rFont val="Arial Narrow"/>
        <family val="2"/>
      </rPr>
      <t xml:space="preserve">Contrato: </t>
    </r>
    <r>
      <rPr>
        <sz val="12"/>
        <color rgb="FF000000"/>
        <rFont val="Arial Narrow"/>
        <family val="2"/>
      </rPr>
      <t xml:space="preserve">08-2017
</t>
    </r>
    <r>
      <rPr>
        <b/>
        <sz val="12"/>
        <color rgb="FF000000"/>
        <rFont val="Arial Narrow"/>
        <family val="2"/>
      </rPr>
      <t xml:space="preserve">Orden de Proceder: </t>
    </r>
    <r>
      <rPr>
        <sz val="12"/>
        <color rgb="FF000000"/>
        <rFont val="Arial Narrow"/>
        <family val="2"/>
      </rPr>
      <t xml:space="preserve">25 de Abril de 2017
</t>
    </r>
    <r>
      <rPr>
        <b/>
        <sz val="12"/>
        <color rgb="FF000000"/>
        <rFont val="Arial Narrow"/>
        <family val="2"/>
      </rPr>
      <t>Fecha de Terminación: 3</t>
    </r>
    <r>
      <rPr>
        <sz val="12"/>
        <color rgb="FF000000"/>
        <rFont val="Arial Narrow"/>
        <family val="2"/>
      </rPr>
      <t xml:space="preserve"> de abril de 2021
</t>
    </r>
    <r>
      <rPr>
        <b/>
        <sz val="12"/>
        <color rgb="FF000000"/>
        <rFont val="Arial Narrow"/>
        <family val="2"/>
      </rPr>
      <t xml:space="preserve">Avance: </t>
    </r>
    <r>
      <rPr>
        <sz val="12"/>
        <color rgb="FF000000"/>
        <rFont val="Arial Narrow"/>
        <family val="2"/>
      </rPr>
      <t>Etapa de Estudios y Diseños: Diseños Preliminares, Memoria, Cálculos e Hidráulicos y Estudio de Impacto Ambiental (avance 78.90%). Diseños Finales (avance 60%). Planes de manejo, especificaciones, presupuesto (avance 75%). 
Etapa de Construcción: Toma de agua cruda obra civil (98%); línea de conducción de 24" (99%); Línea de aducción de 48" (94%); Construcción de la PTAP (89%); Tanque de almacenamiento de Villa Catalina (79%). Costos asociados al IDAAN (trabajos de mejoras a la PTAP de Sabanitas I, afectaciones y reubicaciones de servicios públicos) (avance de 99%). 
Pendiente Legalización de los terrenos para la Estación de Re-bombeo, Tanque de Almacenamiento de Santa Rita.
En trámite de pago Cuentas No.3 y 33, en atención a subsanaciones de la CGR. Cuentas en trámite de pago: de la No.60 a la No.64, en subsanación solicitada por la Contraloría. Las Cuentas No.65 y No.67, sin recursos en la partida presupuestaria.</t>
    </r>
  </si>
  <si>
    <t xml:space="preserve">Aprobada por la Junta Directiva del IDAAN, la Adenda No.4 </t>
  </si>
  <si>
    <r>
      <rPr>
        <b/>
        <sz val="12"/>
        <color rgb="FF000000"/>
        <rFont val="Arial Narrow"/>
        <family val="2"/>
      </rPr>
      <t>Contratista</t>
    </r>
    <r>
      <rPr>
        <sz val="12"/>
        <color rgb="FF000000"/>
        <rFont val="Arial Narrow"/>
        <family val="2"/>
      </rPr>
      <t xml:space="preserve">: Viguecons Estevez S.L.
</t>
    </r>
    <r>
      <rPr>
        <b/>
        <sz val="12"/>
        <color rgb="FF000000"/>
        <rFont val="Arial Narrow"/>
        <family val="2"/>
      </rPr>
      <t>Contrato:</t>
    </r>
    <r>
      <rPr>
        <sz val="12"/>
        <color rgb="FF000000"/>
        <rFont val="Arial Narrow"/>
        <family val="2"/>
      </rPr>
      <t xml:space="preserve"> COC-BID (FID-128 No.67 )
</t>
    </r>
    <r>
      <rPr>
        <b/>
        <sz val="12"/>
        <color rgb="FF000000"/>
        <rFont val="Arial Narrow"/>
        <family val="2"/>
      </rPr>
      <t>Orden de Proceder</t>
    </r>
    <r>
      <rPr>
        <sz val="12"/>
        <color rgb="FF000000"/>
        <rFont val="Arial Narrow"/>
        <family val="2"/>
      </rPr>
      <t xml:space="preserve">: 10 de octubre de 2018
</t>
    </r>
    <r>
      <rPr>
        <b/>
        <sz val="12"/>
        <color rgb="FF000000"/>
        <rFont val="Arial Narrow"/>
        <family val="2"/>
      </rPr>
      <t>Fecha de Terminación</t>
    </r>
    <r>
      <rPr>
        <sz val="12"/>
        <color rgb="FF000000"/>
        <rFont val="Arial Narrow"/>
        <family val="2"/>
      </rPr>
      <t xml:space="preserve">: 1 de febrero de 2021
</t>
    </r>
    <r>
      <rPr>
        <b/>
        <sz val="12"/>
        <color rgb="FF000000"/>
        <rFont val="Arial Narrow"/>
        <family val="2"/>
      </rPr>
      <t>Avance</t>
    </r>
    <r>
      <rPr>
        <sz val="12"/>
        <color rgb="FF000000"/>
        <rFont val="Arial Narrow"/>
        <family val="2"/>
      </rPr>
      <t>s: Pruebas de presión y desinfección a tramos de tubería instalados.
Se continúan realizando pruebas de presión a la Línea de Conducción PTAP Algarrobos - Tanques Cerro San Cristóbal.
La Cuenta No.16 (por refrendo de Contraloría). La Cuenta No.17, en recorrido interno del IDAAN.</t>
    </r>
  </si>
  <si>
    <t xml:space="preserve">Refrendada Adenda No.3 de extensión de tiempo por 88 días, hasta el 30-Abr-2021 y costos adicionales por B/.346,470.05. En trámite en la Contraloría, Adenda N°4, de Tiempo por 245 días adicionales y Costos adicionales por B/.382,391.84. </t>
  </si>
  <si>
    <r>
      <rPr>
        <b/>
        <sz val="12"/>
        <color rgb="FF000000"/>
        <rFont val="Arial Narrow"/>
        <family val="2"/>
      </rPr>
      <t>Contrato</t>
    </r>
    <r>
      <rPr>
        <sz val="12"/>
        <color rgb="FF000000"/>
        <rFont val="Arial Narrow"/>
        <family val="2"/>
      </rPr>
      <t xml:space="preserve"> COC-BID_2018 (FID)-128No.68
</t>
    </r>
    <r>
      <rPr>
        <b/>
        <sz val="12"/>
        <color rgb="FF000000"/>
        <rFont val="Arial Narrow"/>
        <family val="2"/>
      </rPr>
      <t>Contratista:</t>
    </r>
    <r>
      <rPr>
        <sz val="12"/>
        <color rgb="FF000000"/>
        <rFont val="Arial Narrow"/>
        <family val="2"/>
      </rPr>
      <t xml:space="preserve"> BTD Proyectos 12, S.A
</t>
    </r>
    <r>
      <rPr>
        <b/>
        <sz val="12"/>
        <color rgb="FF000000"/>
        <rFont val="Arial Narrow"/>
        <family val="2"/>
      </rPr>
      <t>Orden de Proceder</t>
    </r>
    <r>
      <rPr>
        <sz val="12"/>
        <color rgb="FF000000"/>
        <rFont val="Arial Narrow"/>
        <family val="2"/>
      </rPr>
      <t xml:space="preserve">: 15 de enero de 2019
</t>
    </r>
    <r>
      <rPr>
        <b/>
        <sz val="12"/>
        <color rgb="FF000000"/>
        <rFont val="Arial Narrow"/>
        <family val="2"/>
      </rPr>
      <t>Fecha de Terminación</t>
    </r>
    <r>
      <rPr>
        <sz val="12"/>
        <color rgb="FF000000"/>
        <rFont val="Arial Narrow"/>
        <family val="2"/>
      </rPr>
      <t xml:space="preserve">:  1 de septiembre de 2020.
</t>
    </r>
    <r>
      <rPr>
        <b/>
        <sz val="12"/>
        <color rgb="FF000000"/>
        <rFont val="Arial Narrow"/>
        <family val="2"/>
      </rPr>
      <t>Avances</t>
    </r>
    <r>
      <rPr>
        <sz val="12"/>
        <color rgb="FF000000"/>
        <rFont val="Arial Narrow"/>
        <family val="2"/>
      </rPr>
      <t>: Rehabilitación del tren de floculación y sedimentación No.2.
Coordinación de trabajos para culminar intervenciones en Manifold de filtros originales.
Las Cuentas de la No.19 a la No.21, en trámite interno IDAAN.</t>
    </r>
  </si>
  <si>
    <t>En trámite en la Contraloría, Adenda No.1, de extensión de tiempo por 60 días calendarios.</t>
  </si>
  <si>
    <t>En espera de refrendo Adenda No.1, de disminución de monto por B/.31,542.10. Adenda ingresada a la Contraloría el 13-Oct-2021.</t>
  </si>
  <si>
    <t xml:space="preserve">En trámite en la Contraloría, Adenda No.1 de extensión de tiempo de 16 meses y costos por B/.2,499,564.19. </t>
  </si>
  <si>
    <r>
      <rPr>
        <b/>
        <sz val="12"/>
        <color rgb="FF000000"/>
        <rFont val="Arial Narrow"/>
        <family val="2"/>
      </rPr>
      <t>Contratista</t>
    </r>
    <r>
      <rPr>
        <sz val="12"/>
        <color rgb="FF000000"/>
        <rFont val="Arial Narrow"/>
        <family val="2"/>
      </rPr>
      <t xml:space="preserve">: Consorcio AQUA 3.
</t>
    </r>
    <r>
      <rPr>
        <b/>
        <sz val="12"/>
        <color rgb="FF000000"/>
        <rFont val="Arial Narrow"/>
        <family val="2"/>
      </rPr>
      <t>Orden de Proceder:</t>
    </r>
    <r>
      <rPr>
        <sz val="12"/>
        <color rgb="FF000000"/>
        <rFont val="Arial Narrow"/>
        <family val="2"/>
      </rPr>
      <t xml:space="preserve"> 25 de enero de 2018
</t>
    </r>
    <r>
      <rPr>
        <b/>
        <sz val="12"/>
        <color rgb="FF000000"/>
        <rFont val="Arial Narrow"/>
        <family val="2"/>
      </rPr>
      <t>Contrato</t>
    </r>
    <r>
      <rPr>
        <sz val="12"/>
        <color rgb="FF000000"/>
        <rFont val="Arial Narrow"/>
        <family val="2"/>
      </rPr>
      <t xml:space="preserve">: 25-2018
</t>
    </r>
    <r>
      <rPr>
        <b/>
        <sz val="12"/>
        <color rgb="FF000000"/>
        <rFont val="Arial Narrow"/>
        <family val="2"/>
      </rPr>
      <t xml:space="preserve">Fecha de Terminación: </t>
    </r>
    <r>
      <rPr>
        <sz val="12"/>
        <color rgb="FF000000"/>
        <rFont val="Arial Narrow"/>
        <family val="2"/>
      </rPr>
      <t>25 de junio  de 2021
Avance: Servicio Contratado para los Proyectos de Alcantarillado de David Grupo 1 y 2; y el Alcantarillado de Changuinola. 
Se está gestionando el pago de las Cuentas No.28, 29, 34 y 35.</t>
    </r>
  </si>
  <si>
    <t>En trámite en la Contraloría Adenda No.2, se modifica el alcance del proyecto, con una disminución del monto original del contrato, por la suma de B/.27,740,211.05 y una extensión de tiempo por 1,185 días para la Etapa de Construcción; se atendió subsanación y fue ingresada el 24-Septiembre-2021.</t>
  </si>
  <si>
    <r>
      <rPr>
        <b/>
        <sz val="12"/>
        <color rgb="FF000000"/>
        <rFont val="Arial Narrow"/>
        <family val="2"/>
      </rPr>
      <t>Contratista</t>
    </r>
    <r>
      <rPr>
        <sz val="12"/>
        <color rgb="FF000000"/>
        <rFont val="Arial Narrow"/>
        <family val="2"/>
      </rPr>
      <t xml:space="preserve">:Consorcio Agua de David
</t>
    </r>
    <r>
      <rPr>
        <b/>
        <sz val="12"/>
        <color rgb="FF000000"/>
        <rFont val="Arial Narrow"/>
        <family val="2"/>
      </rPr>
      <t>Contrato:</t>
    </r>
    <r>
      <rPr>
        <sz val="12"/>
        <color rgb="FF000000"/>
        <rFont val="Arial Narrow"/>
        <family val="2"/>
      </rPr>
      <t xml:space="preserve"> 113-2016
</t>
    </r>
    <r>
      <rPr>
        <b/>
        <sz val="12"/>
        <color rgb="FF000000"/>
        <rFont val="Arial Narrow"/>
        <family val="2"/>
      </rPr>
      <t>Orden de Proceder:</t>
    </r>
    <r>
      <rPr>
        <sz val="12"/>
        <color rgb="FF000000"/>
        <rFont val="Arial Narrow"/>
        <family val="2"/>
      </rPr>
      <t xml:space="preserve"> 17 de Abril de 2017
</t>
    </r>
    <r>
      <rPr>
        <b/>
        <sz val="12"/>
        <color rgb="FF000000"/>
        <rFont val="Arial Narrow"/>
        <family val="2"/>
      </rPr>
      <t>Fecha de Terminación:</t>
    </r>
    <r>
      <rPr>
        <sz val="12"/>
        <color rgb="FF000000"/>
        <rFont val="Arial Narrow"/>
        <family val="2"/>
      </rPr>
      <t xml:space="preserve"> 28 de abril de 2020. (Etapa de Construcción)
</t>
    </r>
    <r>
      <rPr>
        <b/>
        <sz val="12"/>
        <color rgb="FF000000"/>
        <rFont val="Arial Narrow"/>
        <family val="2"/>
      </rPr>
      <t xml:space="preserve">Avance: </t>
    </r>
    <r>
      <rPr>
        <sz val="12"/>
        <color rgb="FF000000"/>
        <rFont val="Arial Narrow"/>
        <family val="2"/>
      </rPr>
      <t>La Etapa de Estudio y Diseño tiene un 95.6% de avance.
Etapa de Construcción lleva un 12.6%, comprende trabajos en cuencas y/o redes secundarias este (31%); colectoras y zanja madre este (34%); edifico sede IDAAN (18%) y PTAR (4.9%). 
Debido a la falta de presupuesto, no se ha podido pagar las cuentas presentadas por el contratista. 
Es importante gestionar las mismas ya que esto impactará en los rendimientos y terminación del proyecto. 
Las Cuentas No.16 y No.17 en trámite de pago en Tesorería. 
Las Cuentas No.18 y No.19, están en recorrido interno del IDAAN.</t>
    </r>
  </si>
  <si>
    <t>En trámite en la Contraloría Adenda No.2, se modifica el alcance del proyecto, con una disminución del monto original del contrato, por la suma de B/.21,086,871.68 y una extensión de tiempo por 1,185 días para la Etapa de Construcción; se atendió subsanación y fue ingresada el 20-Octubre-2021.</t>
  </si>
  <si>
    <r>
      <rPr>
        <b/>
        <sz val="12"/>
        <color rgb="FF000000"/>
        <rFont val="Arial Narrow"/>
        <family val="2"/>
      </rPr>
      <t xml:space="preserve">Contrato: 114-2016
</t>
    </r>
    <r>
      <rPr>
        <sz val="12"/>
        <color rgb="FF000000"/>
        <rFont val="Arial Narrow"/>
        <family val="2"/>
      </rPr>
      <t>Etapa de Estudios y Diseños tiene un 97% de avance. 
Etapa de Construcción lleva un 11% de avance. Comprende trabajos en cuencas y/o redes secundarias oeste (21%); colectoras y zanja madre oeste (7%). 
Existe falta de presupuesto para pagar las cuentas presentadas por el contratista. Es importante gestionar las mismas ya que esto impactará en los rendimientos y terminación del proyecto. 
En trámite de pago las Cuentas de la No.13 a la No.15 (en Tesorería). 
Las Cuentas No.16 y No.17, en recorrido interno IDAAN.</t>
    </r>
  </si>
  <si>
    <t xml:space="preserve">En trámite de refrendo en la Contraloría, Adenda No.4 de tiempo por 913 días. </t>
  </si>
  <si>
    <r>
      <rPr>
        <b/>
        <sz val="12"/>
        <rFont val="Arial Narrow"/>
        <family val="2"/>
      </rPr>
      <t>Contratista</t>
    </r>
    <r>
      <rPr>
        <sz val="12"/>
        <rFont val="Arial Narrow"/>
        <family val="2"/>
      </rPr>
      <t xml:space="preserve">: CONSORTIUM PROCHEM 
</t>
    </r>
    <r>
      <rPr>
        <b/>
        <sz val="12"/>
        <rFont val="Arial Narrow"/>
        <family val="2"/>
      </rPr>
      <t>Contrato No</t>
    </r>
    <r>
      <rPr>
        <sz val="12"/>
        <rFont val="Arial Narrow"/>
        <family val="2"/>
      </rPr>
      <t xml:space="preserve">: 03-2016 
</t>
    </r>
    <r>
      <rPr>
        <b/>
        <sz val="12"/>
        <rFont val="Arial Narrow"/>
        <family val="2"/>
      </rPr>
      <t>Monto:</t>
    </r>
    <r>
      <rPr>
        <sz val="12"/>
        <rFont val="Arial Narrow"/>
        <family val="2"/>
      </rPr>
      <t xml:space="preserve"> B/.3,780,910
</t>
    </r>
    <r>
      <rPr>
        <b/>
        <sz val="12"/>
        <rFont val="Arial Narrow"/>
        <family val="2"/>
      </rPr>
      <t>Orden de proceder:</t>
    </r>
    <r>
      <rPr>
        <sz val="12"/>
        <rFont val="Arial Narrow"/>
        <family val="2"/>
      </rPr>
      <t xml:space="preserve"> 3 de Abril de 2017.
</t>
    </r>
    <r>
      <rPr>
        <b/>
        <sz val="12"/>
        <rFont val="Arial Narrow"/>
        <family val="2"/>
      </rPr>
      <t>Fecha de Terminación:</t>
    </r>
    <r>
      <rPr>
        <sz val="12"/>
        <rFont val="Arial Narrow"/>
        <family val="2"/>
      </rPr>
      <t xml:space="preserve"> 30 de septiembre de 2019
</t>
    </r>
    <r>
      <rPr>
        <b/>
        <sz val="12"/>
        <rFont val="Arial Narrow"/>
        <family val="2"/>
      </rPr>
      <t xml:space="preserve">Avances: </t>
    </r>
    <r>
      <rPr>
        <sz val="12"/>
        <rFont val="Arial Narrow"/>
        <family val="2"/>
      </rPr>
      <t xml:space="preserve">Proyecto en el segundo año de la Etapa de Operación y Mantenimiento hasta el 30 de noviembre de 2021. 
Se está coordinando en conjunto con la Dirección Comercial, la colocación de los medidores domiciliarios.
El contratista presentó estudio Hidrológico que sustenta la no continuidad del dique, por lo que se procedió a solicitarle el presupuesto, para hacer las mejoras a la red de distribución de El Real y construir una nueva red de distribución de agua para las comunidades de Mercadeo y Aguas Negras. El valor de estas nuevas actividades, no  superará el costo  del dique y se realizaran en la temporada seca. 
Las nuevas actividades se gestionarán mediante orden de cambio, como parte de la Adenda No.4, en trámite. 
Pagos pendientes: la Cuenta No.1, en subsanación.  </t>
    </r>
  </si>
  <si>
    <t xml:space="preserve">Refrendada la Adenda No.3 de tiempo (303 días adicionales)
En trámite Adenda No.4, de tiempo por 257 días adicionales, aprobada por la Junta Directiva. </t>
  </si>
  <si>
    <r>
      <rPr>
        <b/>
        <sz val="12"/>
        <color rgb="FF000000"/>
        <rFont val="Arial Narrow"/>
        <family val="2"/>
      </rPr>
      <t>Contratista:</t>
    </r>
    <r>
      <rPr>
        <sz val="12"/>
        <color rgb="FF000000"/>
        <rFont val="Arial Narrow"/>
        <family val="2"/>
      </rPr>
      <t xml:space="preserve"> Consorcio PTAP Darién 2016
</t>
    </r>
    <r>
      <rPr>
        <b/>
        <sz val="12"/>
        <color rgb="FF000000"/>
        <rFont val="Arial Narrow"/>
        <family val="2"/>
      </rPr>
      <t>Contrato</t>
    </r>
    <r>
      <rPr>
        <sz val="12"/>
        <color rgb="FF000000"/>
        <rFont val="Arial Narrow"/>
        <family val="2"/>
      </rPr>
      <t xml:space="preserve"> No. 117-2016.
</t>
    </r>
    <r>
      <rPr>
        <b/>
        <sz val="12"/>
        <color rgb="FF000000"/>
        <rFont val="Arial Narrow"/>
        <family val="2"/>
      </rPr>
      <t>Orden de Proceder:</t>
    </r>
    <r>
      <rPr>
        <sz val="12"/>
        <color rgb="FF000000"/>
        <rFont val="Arial Narrow"/>
        <family val="2"/>
      </rPr>
      <t xml:space="preserve"> 12 de Diciembre 2016
</t>
    </r>
    <r>
      <rPr>
        <b/>
        <sz val="12"/>
        <color rgb="FF000000"/>
        <rFont val="Arial Narrow"/>
        <family val="2"/>
      </rPr>
      <t>Fecha de Terminación:</t>
    </r>
    <r>
      <rPr>
        <sz val="12"/>
        <color rgb="FF000000"/>
        <rFont val="Arial Narrow"/>
        <family val="2"/>
      </rPr>
      <t xml:space="preserve"> 30 de junio de 2020.
</t>
    </r>
    <r>
      <rPr>
        <b/>
        <sz val="12"/>
        <color rgb="FF000000"/>
        <rFont val="Arial Narrow"/>
        <family val="2"/>
      </rPr>
      <t xml:space="preserve">Avances: </t>
    </r>
    <r>
      <rPr>
        <sz val="12"/>
        <color rgb="FF000000"/>
        <rFont val="Arial Narrow"/>
        <family val="2"/>
      </rPr>
      <t>La Etapa de Estudio y Diseño tiene un 100% de avance. 
La Etapa de Construcción lleva un 90% de avance;
La Etapa de Operación y Mantenimiento se inició el 16-Marzo-2021. 
Se han firmado los protocolos de compra por parte de los dueños de los terrenos. 
Se realizó revisión al % de avance financiero, por parte de personal del área de Finanzas.
En trámite de pago las Cuentas de la  No.30 a la No.33 (se requiere gestionar las partidas presupuestarias para pagos de cuentas pendientes). 
El contratista presenta un reclamo para la aprobación del presupuesto de la tercera línea de tratamiento en la PTAP.</t>
    </r>
  </si>
  <si>
    <t>En trámite de refrendo de la Contraloría, Adenda No.1 de Extensión de tiempo por 12 meses e incremento económico por B/.615,282.38. 
Adenda No.2  por extensión de tiempo en tramite interno.</t>
  </si>
  <si>
    <r>
      <rPr>
        <b/>
        <sz val="12"/>
        <color rgb="FF000000"/>
        <rFont val="Arial Narrow"/>
        <family val="2"/>
      </rPr>
      <t>Contratista:</t>
    </r>
    <r>
      <rPr>
        <sz val="12"/>
        <color rgb="FF000000"/>
        <rFont val="Arial Narrow"/>
        <family val="2"/>
      </rPr>
      <t xml:space="preserve">  Consorcio Aqua 2
</t>
    </r>
    <r>
      <rPr>
        <b/>
        <sz val="12"/>
        <color rgb="FF000000"/>
        <rFont val="Arial Narrow"/>
        <family val="2"/>
      </rPr>
      <t xml:space="preserve">Contrato: </t>
    </r>
    <r>
      <rPr>
        <sz val="12"/>
        <color rgb="FF000000"/>
        <rFont val="Arial Narrow"/>
        <family val="2"/>
      </rPr>
      <t xml:space="preserve">17-2018
</t>
    </r>
    <r>
      <rPr>
        <b/>
        <sz val="12"/>
        <color rgb="FF000000"/>
        <rFont val="Arial Narrow"/>
        <family val="2"/>
      </rPr>
      <t>Orden de Proceder:</t>
    </r>
    <r>
      <rPr>
        <sz val="12"/>
        <color rgb="FF000000"/>
        <rFont val="Arial Narrow"/>
        <family val="2"/>
      </rPr>
      <t xml:space="preserve"> 3 de abril de 2018
</t>
    </r>
    <r>
      <rPr>
        <b/>
        <sz val="12"/>
        <color rgb="FF000000"/>
        <rFont val="Arial Narrow"/>
        <family val="2"/>
      </rPr>
      <t>Fecha de Terminación</t>
    </r>
    <r>
      <rPr>
        <sz val="12"/>
        <color rgb="FF000000"/>
        <rFont val="Arial Narrow"/>
        <family val="2"/>
      </rPr>
      <t xml:space="preserve">: 3 de julio de 2020
</t>
    </r>
    <r>
      <rPr>
        <b/>
        <sz val="12"/>
        <color rgb="FF000000"/>
        <rFont val="Arial Narrow"/>
        <family val="2"/>
      </rPr>
      <t>Avances:</t>
    </r>
    <r>
      <rPr>
        <sz val="12"/>
        <color rgb="FF000000"/>
        <rFont val="Arial Narrow"/>
        <family val="2"/>
      </rPr>
      <t xml:space="preserve">Inspección privada para los Proyectos de Panamá Este y Darién: Rehabilitación de los Sistemas de Agua Potable del Real; Estudio, Diseño y Construcción de Sistemas de Agua Potable y Alcantarillado de Isla Contadora; y Mejoras y Ampliación de la PTAP de Villa Darién. 
Las Cuentas No.27 y 28, requieren recursos en la partida presupuestaria. 
La Cuenta No.26, en trámite de subsanación. </t>
    </r>
  </si>
  <si>
    <t>Refrendada Adenda No.2, de extensión de tiempo por 211 días.</t>
  </si>
  <si>
    <r>
      <rPr>
        <b/>
        <sz val="12"/>
        <color rgb="FF000000"/>
        <rFont val="Arial Narrow"/>
        <family val="2"/>
      </rPr>
      <t>Contratista</t>
    </r>
    <r>
      <rPr>
        <sz val="12"/>
        <color rgb="FF000000"/>
        <rFont val="Arial Narrow"/>
        <family val="2"/>
      </rPr>
      <t xml:space="preserve">:Empresa Vigueconz Estevez
</t>
    </r>
    <r>
      <rPr>
        <b/>
        <sz val="12"/>
        <color rgb="FF000000"/>
        <rFont val="Arial Narrow"/>
        <family val="2"/>
      </rPr>
      <t>Contrato</t>
    </r>
    <r>
      <rPr>
        <sz val="12"/>
        <color rgb="FF000000"/>
        <rFont val="Arial Narrow"/>
        <family val="2"/>
      </rPr>
      <t xml:space="preserve"> COC-BID- 2018 (FID-128) No.61
</t>
    </r>
    <r>
      <rPr>
        <b/>
        <sz val="12"/>
        <color rgb="FF000000"/>
        <rFont val="Arial Narrow"/>
        <family val="2"/>
      </rPr>
      <t>Orden de Proceder</t>
    </r>
    <r>
      <rPr>
        <sz val="12"/>
        <color rgb="FF000000"/>
        <rFont val="Arial Narrow"/>
        <family val="2"/>
      </rPr>
      <t xml:space="preserve">: 2 de agosto de 2018
</t>
    </r>
    <r>
      <rPr>
        <b/>
        <sz val="12"/>
        <color rgb="FF000000"/>
        <rFont val="Arial Narrow"/>
        <family val="2"/>
      </rPr>
      <t>Fecha de Terminación</t>
    </r>
    <r>
      <rPr>
        <sz val="12"/>
        <color rgb="FF000000"/>
        <rFont val="Arial Narrow"/>
        <family val="2"/>
      </rPr>
      <t xml:space="preserve">: 31 de marzo de 2021
</t>
    </r>
    <r>
      <rPr>
        <b/>
        <sz val="12"/>
        <color rgb="FF000000"/>
        <rFont val="Arial Narrow"/>
        <family val="2"/>
      </rPr>
      <t>Avances</t>
    </r>
    <r>
      <rPr>
        <sz val="12"/>
        <color rgb="FF000000"/>
        <rFont val="Arial Narrow"/>
        <family val="2"/>
      </rPr>
      <t>: Se firmó Acta de Aceptación Final.
La Cuenta No.9, en proceso de refrendo.</t>
    </r>
  </si>
  <si>
    <r>
      <rPr>
        <b/>
        <sz val="12"/>
        <rFont val="Arial Narrow"/>
        <family val="2"/>
      </rPr>
      <t>Contratista:</t>
    </r>
    <r>
      <rPr>
        <sz val="12"/>
        <rFont val="Arial Narrow"/>
        <family val="2"/>
      </rPr>
      <t xml:space="preserve"> Estudios de Ingeniería, S.A.
</t>
    </r>
    <r>
      <rPr>
        <b/>
        <sz val="12"/>
        <rFont val="Arial Narrow"/>
        <family val="2"/>
      </rPr>
      <t>Contrato: No</t>
    </r>
    <r>
      <rPr>
        <sz val="12"/>
        <rFont val="Arial Narrow"/>
        <family val="2"/>
      </rPr>
      <t xml:space="preserve">.139-2014. 
</t>
    </r>
    <r>
      <rPr>
        <b/>
        <sz val="12"/>
        <rFont val="Arial Narrow"/>
        <family val="2"/>
      </rPr>
      <t>Orden de Proceder:</t>
    </r>
    <r>
      <rPr>
        <sz val="12"/>
        <rFont val="Arial Narrow"/>
        <family val="2"/>
      </rPr>
      <t xml:space="preserve"> 1 de junio de 2015
</t>
    </r>
    <r>
      <rPr>
        <b/>
        <sz val="12"/>
        <rFont val="Arial Narrow"/>
        <family val="2"/>
      </rPr>
      <t xml:space="preserve">Fecha de Terminación: </t>
    </r>
    <r>
      <rPr>
        <sz val="12"/>
        <rFont val="Arial Narrow"/>
        <family val="2"/>
      </rPr>
      <t xml:space="preserve">13 de septiembre 2018.
</t>
    </r>
    <r>
      <rPr>
        <b/>
        <sz val="12"/>
        <rFont val="Arial Narrow"/>
        <family val="2"/>
      </rPr>
      <t xml:space="preserve">Avance: </t>
    </r>
    <r>
      <rPr>
        <sz val="12"/>
        <rFont val="Arial Narrow"/>
        <family val="2"/>
      </rPr>
      <t>Se ejecutó la Etapa de Operación y Mantenimiento, por un periodo de 2 años, a partir del 10 de septiembre de 2018 hasta el 10 de septiembre de 2020. 
El 9 de septiembre de 2020 se realizó la Inspección Final del proyecto con Contraloría.
Proyecto cerrado con Acta de Aceptación Final. En trámite de pago la Cuentas No.2 de O&amp;M, pendiente de refrendo y la Cuenta de Retenido faltante, en revisión por parte del Dep. de Inspección de Obras.</t>
    </r>
  </si>
  <si>
    <t xml:space="preserve">Refrendada por la Contraloría Adenda No.3 de incremento económico por B/.539,013.97 y extensión de tiempo por 731 días.
Aprobada en Junta Directiva la Adenda No.4 para extender la Etapa de Operación y Mantenimiento por un periodo de dos (2) años adicionales a partir del 1 de julio de 2021 </t>
  </si>
  <si>
    <r>
      <rPr>
        <b/>
        <sz val="12"/>
        <rFont val="Arial Narrow"/>
        <family val="2"/>
      </rPr>
      <t>Contratista</t>
    </r>
    <r>
      <rPr>
        <sz val="12"/>
        <rFont val="Arial Narrow"/>
        <family val="2"/>
      </rPr>
      <t xml:space="preserve">: Consorcio Parita EXTRACO-JOCA
</t>
    </r>
    <r>
      <rPr>
        <b/>
        <sz val="12"/>
        <rFont val="Arial Narrow"/>
        <family val="2"/>
      </rPr>
      <t>Contrato: No.</t>
    </r>
    <r>
      <rPr>
        <sz val="12"/>
        <rFont val="Arial Narrow"/>
        <family val="2"/>
      </rPr>
      <t xml:space="preserve">16-2014. 
</t>
    </r>
    <r>
      <rPr>
        <b/>
        <sz val="12"/>
        <rFont val="Arial Narrow"/>
        <family val="2"/>
      </rPr>
      <t>Orden de Proceder:</t>
    </r>
    <r>
      <rPr>
        <sz val="12"/>
        <rFont val="Arial Narrow"/>
        <family val="2"/>
      </rPr>
      <t xml:space="preserve"> 9 marzo de 2015
</t>
    </r>
    <r>
      <rPr>
        <b/>
        <sz val="12"/>
        <rFont val="Arial Narrow"/>
        <family val="2"/>
      </rPr>
      <t>Fecha de Terminación</t>
    </r>
    <r>
      <rPr>
        <sz val="12"/>
        <rFont val="Arial Narrow"/>
        <family val="2"/>
      </rPr>
      <t xml:space="preserve">: 26 febrero 2017.
</t>
    </r>
    <r>
      <rPr>
        <b/>
        <sz val="12"/>
        <rFont val="Arial Narrow"/>
        <family val="2"/>
      </rPr>
      <t xml:space="preserve">Status: </t>
    </r>
    <r>
      <rPr>
        <sz val="12"/>
        <rFont val="Arial Narrow"/>
        <family val="2"/>
      </rPr>
      <t>Se realizó revisión al % de avance financiero, por parte de personal del área de Finanzas.
Actualmente, en Etapa de Operación y Mantenimiento. 
Las Cuentas de la No.28 a la 32 y la 16B, presentadas y sin recursos en la partida presupuestaria.</t>
    </r>
  </si>
  <si>
    <t xml:space="preserve">En confección Adenda No.4, de tiempo por 473 días adicionales y orden de cambio, aprobada por la Junta Directiva del IDAAN. </t>
  </si>
  <si>
    <t xml:space="preserve">Adenda 1: Refrendada </t>
  </si>
  <si>
    <r>
      <t xml:space="preserve">Adjudicado mediante Resolución 213 -2020 del 20 de noviembre de 2020.
</t>
    </r>
    <r>
      <rPr>
        <b/>
        <sz val="12"/>
        <color rgb="FF000000"/>
        <rFont val="Arial Narrow"/>
        <family val="2"/>
      </rPr>
      <t>Contrato</t>
    </r>
    <r>
      <rPr>
        <sz val="12"/>
        <color rgb="FF000000"/>
        <rFont val="Arial Narrow"/>
        <family val="2"/>
      </rPr>
      <t xml:space="preserve">: 001-2021
</t>
    </r>
    <r>
      <rPr>
        <b/>
        <sz val="12"/>
        <color rgb="FF000000"/>
        <rFont val="Arial Narrow"/>
        <family val="2"/>
      </rPr>
      <t>Contratista:</t>
    </r>
    <r>
      <rPr>
        <sz val="12"/>
        <color rgb="FF000000"/>
        <rFont val="Arial Narrow"/>
        <family val="2"/>
      </rPr>
      <t xml:space="preserve"> Sociedad General de Aguas de Barcelona, S.A.
</t>
    </r>
    <r>
      <rPr>
        <b/>
        <sz val="12"/>
        <color rgb="FF000000"/>
        <rFont val="Arial Narrow"/>
        <family val="2"/>
      </rPr>
      <t>Avance:</t>
    </r>
    <r>
      <rPr>
        <sz val="12"/>
        <color rgb="FF000000"/>
        <rFont val="Arial Narrow"/>
        <family val="2"/>
      </rPr>
      <t xml:space="preserve"> Cuentas: Cuenta 1 y Cuenta 2 de avance en proceso de Refrendo.</t>
    </r>
  </si>
  <si>
    <r>
      <rPr>
        <b/>
        <sz val="12"/>
        <color rgb="FF000000"/>
        <rFont val="Arial Narrow"/>
        <family val="2"/>
      </rPr>
      <t xml:space="preserve">Contrato: </t>
    </r>
    <r>
      <rPr>
        <sz val="12"/>
        <color rgb="FF000000"/>
        <rFont val="Arial Narrow"/>
        <family val="2"/>
      </rPr>
      <t xml:space="preserve">003-2020
</t>
    </r>
    <r>
      <rPr>
        <b/>
        <sz val="12"/>
        <color rgb="FF000000"/>
        <rFont val="Arial Narrow"/>
        <family val="2"/>
      </rPr>
      <t>Contratista:</t>
    </r>
    <r>
      <rPr>
        <sz val="12"/>
        <color rgb="FF000000"/>
        <rFont val="Arial Narrow"/>
        <family val="2"/>
      </rPr>
      <t xml:space="preserve"> Consorcio Ingeniería del Agua
</t>
    </r>
    <r>
      <rPr>
        <b/>
        <sz val="12"/>
        <color rgb="FF000000"/>
        <rFont val="Arial Narrow"/>
        <family val="2"/>
      </rPr>
      <t>Orden de proceder:</t>
    </r>
    <r>
      <rPr>
        <sz val="12"/>
        <color rgb="FF000000"/>
        <rFont val="Arial Narrow"/>
        <family val="2"/>
      </rPr>
      <t xml:space="preserve"> 19 de abril 2021
</t>
    </r>
    <r>
      <rPr>
        <b/>
        <sz val="12"/>
        <color rgb="FF000000"/>
        <rFont val="Arial Narrow"/>
        <family val="2"/>
      </rPr>
      <t>Fecha de terminación</t>
    </r>
    <r>
      <rPr>
        <sz val="12"/>
        <color rgb="FF000000"/>
        <rFont val="Arial Narrow"/>
        <family val="2"/>
      </rPr>
      <t xml:space="preserve">: 28 de julio 2021
</t>
    </r>
    <r>
      <rPr>
        <b/>
        <sz val="12"/>
        <color rgb="FF000000"/>
        <rFont val="Arial Narrow"/>
        <family val="2"/>
      </rPr>
      <t xml:space="preserve">Avance: </t>
    </r>
    <r>
      <rPr>
        <sz val="12"/>
        <color rgb="FF000000"/>
        <rFont val="Arial Narrow"/>
        <family val="2"/>
      </rPr>
      <t>En Proceso de Refrendo Adenda N°1 por Extensión del tiempo en el periodo de Entrega.</t>
    </r>
  </si>
  <si>
    <r>
      <rPr>
        <b/>
        <sz val="12"/>
        <color rgb="FF000000"/>
        <rFont val="Arial Narrow"/>
        <family val="2"/>
      </rPr>
      <t>Contratista:</t>
    </r>
    <r>
      <rPr>
        <sz val="12"/>
        <color rgb="FF000000"/>
        <rFont val="Arial Narrow"/>
        <family val="2"/>
      </rPr>
      <t xml:space="preserve"> Aquialogy LATAM
</t>
    </r>
    <r>
      <rPr>
        <b/>
        <sz val="12"/>
        <color rgb="FF000000"/>
        <rFont val="Arial Narrow"/>
        <family val="2"/>
      </rPr>
      <t>Contrato: No</t>
    </r>
    <r>
      <rPr>
        <sz val="12"/>
        <color rgb="FF000000"/>
        <rFont val="Arial Narrow"/>
        <family val="2"/>
      </rPr>
      <t xml:space="preserve"> COC-01-CAF-2016
</t>
    </r>
    <r>
      <rPr>
        <b/>
        <sz val="12"/>
        <color rgb="FF000000"/>
        <rFont val="Arial Narrow"/>
        <family val="2"/>
      </rPr>
      <t>Contratista:</t>
    </r>
    <r>
      <rPr>
        <sz val="12"/>
        <color rgb="FF000000"/>
        <rFont val="Arial Narrow"/>
        <family val="2"/>
      </rPr>
      <t xml:space="preserve"> Aqualogy Latam S.A.S.E.S.P
</t>
    </r>
    <r>
      <rPr>
        <b/>
        <sz val="12"/>
        <color rgb="FF000000"/>
        <rFont val="Arial Narrow"/>
        <family val="2"/>
      </rPr>
      <t xml:space="preserve">Orden de Proceder: </t>
    </r>
    <r>
      <rPr>
        <sz val="12"/>
        <color rgb="FF000000"/>
        <rFont val="Arial Narrow"/>
        <family val="2"/>
      </rPr>
      <t xml:space="preserve">11 de abril de 2016
</t>
    </r>
    <r>
      <rPr>
        <b/>
        <sz val="12"/>
        <color rgb="FF000000"/>
        <rFont val="Arial Narrow"/>
        <family val="2"/>
      </rPr>
      <t>Fecha de Terminación:</t>
    </r>
    <r>
      <rPr>
        <sz val="12"/>
        <color rgb="FF000000"/>
        <rFont val="Arial Narrow"/>
        <family val="2"/>
      </rPr>
      <t xml:space="preserve"> 9 de enero de 2021.
</t>
    </r>
    <r>
      <rPr>
        <b/>
        <sz val="12"/>
        <color rgb="FF000000"/>
        <rFont val="Arial Narrow"/>
        <family val="2"/>
      </rPr>
      <t>Avances</t>
    </r>
    <r>
      <rPr>
        <sz val="12"/>
        <color rgb="FF000000"/>
        <rFont val="Arial Narrow"/>
        <family val="2"/>
      </rPr>
      <t xml:space="preserve">: 100% Topografía, Sondeos y Prospecciones; y Cálculos y Memorias Estructurales y Técnicas.
75% Cálculos y Memorias Hidráulicas (pendiente ubicar 21 puntos). 53% Planos Aprobados ( 44 planos aprobados de 83 en total). 100% Entrega e Instalación de Software; y Suministro e instalación de equipos de Hardware centro de control. 99% Suministro e instalación de equipos de Hardware centro de datos (pendiente entregar e instalar modem y RTU). 0% Suministro e instalación de equipos de Hardware en cada uno de los Puntos Nuevos de Monitoreo y Control de la RED (pendiente entregar e instalar modem y RTU).
La Cuenta N°5 (en trámite) y Cuenta N°6 (no ha sido aprobada, no procede por falta de cumplimiento de los términos del pliego de cargo).  </t>
    </r>
  </si>
  <si>
    <t>En trámite en Contraloría, Adenda No.6 de Tiempo por 240 días  y aumento de costo</t>
  </si>
  <si>
    <r>
      <rPr>
        <b/>
        <sz val="12"/>
        <color rgb="FF000000"/>
        <rFont val="Arial Narrow"/>
        <family val="2"/>
      </rPr>
      <t xml:space="preserve">Contratista: MECO. S.A 
Contrato: </t>
    </r>
    <r>
      <rPr>
        <sz val="12"/>
        <color rgb="FF000000"/>
        <rFont val="Arial Narrow"/>
        <family val="2"/>
      </rPr>
      <t xml:space="preserve">No. COC-06-CAF-2014
</t>
    </r>
    <r>
      <rPr>
        <b/>
        <sz val="12"/>
        <color rgb="FF000000"/>
        <rFont val="Arial Narrow"/>
        <family val="2"/>
      </rPr>
      <t xml:space="preserve">Orden de Proceder: </t>
    </r>
    <r>
      <rPr>
        <sz val="12"/>
        <color rgb="FF000000"/>
        <rFont val="Arial Narrow"/>
        <family val="2"/>
      </rPr>
      <t xml:space="preserve">24 de julio de 2014
</t>
    </r>
    <r>
      <rPr>
        <b/>
        <sz val="12"/>
        <color rgb="FF000000"/>
        <rFont val="Arial Narrow"/>
        <family val="2"/>
      </rPr>
      <t>Fecha de Terminación:</t>
    </r>
    <r>
      <rPr>
        <sz val="12"/>
        <color rgb="FF000000"/>
        <rFont val="Arial Narrow"/>
        <family val="2"/>
      </rPr>
      <t xml:space="preserve"> 10 de septiembre de 2019.
</t>
    </r>
    <r>
      <rPr>
        <b/>
        <sz val="12"/>
        <color rgb="FF000000"/>
        <rFont val="Arial Narrow"/>
        <family val="2"/>
      </rPr>
      <t xml:space="preserve">Avances: </t>
    </r>
    <r>
      <rPr>
        <sz val="12"/>
        <color rgb="FF000000"/>
        <rFont val="Arial Narrow"/>
        <family val="2"/>
      </rPr>
      <t>Pendiente entrega de planos completos de los As Built en Albanene y firmados por la empresa. Pendiente puesta en automático de la EBAR Chorrillo. 
Por refrendo en CGR la Cuenta No.12 (solo aporte local), Cuenta No.23, Cuenta No.24, Cuenta No.25, Cuenta No.26, Cuenta No.27 (cierre de ejecución). 
Aprobado por Junta Directiva el reclamo de B/.257,315.94; la cual representaría la Cuenta 28 (Adenda 6). El presupuesto necesario para cancelar el proyecto asciende a B/.1,547,262.56.</t>
    </r>
  </si>
  <si>
    <r>
      <rPr>
        <b/>
        <sz val="12"/>
        <color rgb="FF000000"/>
        <rFont val="Arial Narrow"/>
        <family val="2"/>
      </rPr>
      <t>Contratista:</t>
    </r>
    <r>
      <rPr>
        <sz val="12"/>
        <color rgb="FF000000"/>
        <rFont val="Arial Narrow"/>
        <family val="2"/>
      </rPr>
      <t xml:space="preserve"> MECO S.A.
</t>
    </r>
    <r>
      <rPr>
        <b/>
        <sz val="12"/>
        <color rgb="FF000000"/>
        <rFont val="Arial Narrow"/>
        <family val="2"/>
      </rPr>
      <t>Contrato:</t>
    </r>
    <r>
      <rPr>
        <sz val="12"/>
        <color rgb="FF000000"/>
        <rFont val="Arial Narrow"/>
        <family val="2"/>
      </rPr>
      <t xml:space="preserve">COC-08-CAF-2014
</t>
    </r>
    <r>
      <rPr>
        <b/>
        <sz val="12"/>
        <color rgb="FF000000"/>
        <rFont val="Arial Narrow"/>
        <family val="2"/>
      </rPr>
      <t>Orden de Procede</t>
    </r>
    <r>
      <rPr>
        <sz val="12"/>
        <color rgb="FF000000"/>
        <rFont val="Arial Narrow"/>
        <family val="2"/>
      </rPr>
      <t xml:space="preserve">r: 29 de junio de 2015
</t>
    </r>
    <r>
      <rPr>
        <b/>
        <sz val="12"/>
        <color rgb="FF000000"/>
        <rFont val="Arial Narrow"/>
        <family val="2"/>
      </rPr>
      <t>Fecha de Terminación:</t>
    </r>
    <r>
      <rPr>
        <sz val="12"/>
        <color rgb="FF000000"/>
        <rFont val="Arial Narrow"/>
        <family val="2"/>
      </rPr>
      <t xml:space="preserve"> 31 de diciembre de 2018
</t>
    </r>
    <r>
      <rPr>
        <b/>
        <sz val="12"/>
        <color rgb="FF000000"/>
        <rFont val="Arial Narrow"/>
        <family val="2"/>
      </rPr>
      <t xml:space="preserve">Avances: </t>
    </r>
    <r>
      <rPr>
        <sz val="12"/>
        <color rgb="FF000000"/>
        <rFont val="Arial Narrow"/>
        <family val="2"/>
      </rPr>
      <t>La empresa MECO realizó los trabajos en la caja de interconexión No.4 y No.5; se terminó los trabajos de construcción  en la caja de interconexión N.2, se trabaja en la instalación de tuberías en el cruce de Vía Israel que son parte del trabajo en la interconexión No. 2, frente a la Estación de combustible Puma; Se terminó con la instalación de tuberías en calle Darién, Punta Pacifica y con la construcción de cajas de válvulas en este punto (Interconexión No.6). Se inicia con los trabajos en la interconexión No. 1 dentro del Parque Omar.  
La Cuenta No16, ha sido presentada por el contratista y no cuenta con presupuesto. La Cuenta No.17 se encuentra en revisión de campo.</t>
    </r>
  </si>
  <si>
    <r>
      <rPr>
        <b/>
        <sz val="12"/>
        <color rgb="FF000000"/>
        <rFont val="Arial Narrow"/>
        <family val="2"/>
      </rPr>
      <t>Contrato:</t>
    </r>
    <r>
      <rPr>
        <sz val="12"/>
        <color rgb="FF000000"/>
        <rFont val="Arial Narrow"/>
        <family val="2"/>
      </rPr>
      <t xml:space="preserve"> No.134-2013
</t>
    </r>
    <r>
      <rPr>
        <b/>
        <sz val="12"/>
        <color rgb="FF000000"/>
        <rFont val="Arial Narrow"/>
        <family val="2"/>
      </rPr>
      <t>Contratista:</t>
    </r>
    <r>
      <rPr>
        <sz val="12"/>
        <color rgb="FF000000"/>
        <rFont val="Arial Narrow"/>
        <family val="2"/>
      </rPr>
      <t xml:space="preserve"> C.U.S.A.
</t>
    </r>
    <r>
      <rPr>
        <b/>
        <sz val="12"/>
        <color rgb="FF000000"/>
        <rFont val="Arial Narrow"/>
        <family val="2"/>
      </rPr>
      <t>Orden de proceder</t>
    </r>
    <r>
      <rPr>
        <sz val="12"/>
        <color rgb="FF000000"/>
        <rFont val="Arial Narrow"/>
        <family val="2"/>
      </rPr>
      <t xml:space="preserve">:13 de Enero de 2014
</t>
    </r>
    <r>
      <rPr>
        <b/>
        <sz val="12"/>
        <color rgb="FF000000"/>
        <rFont val="Arial Narrow"/>
        <family val="2"/>
      </rPr>
      <t>Fecha de Terminación</t>
    </r>
    <r>
      <rPr>
        <sz val="12"/>
        <color rgb="FF000000"/>
        <rFont val="Arial Narrow"/>
        <family val="2"/>
      </rPr>
      <t xml:space="preserve">: 30 de octubre de 2019.
</t>
    </r>
    <r>
      <rPr>
        <b/>
        <sz val="12"/>
        <color rgb="FF000000"/>
        <rFont val="Arial Narrow"/>
        <family val="2"/>
      </rPr>
      <t xml:space="preserve">Avances: </t>
    </r>
    <r>
      <rPr>
        <sz val="12"/>
        <color rgb="FF000000"/>
        <rFont val="Arial Narrow"/>
        <family val="2"/>
      </rPr>
      <t xml:space="preserve">Las Etapas de Estudio y Diseño (100% de avance)
Etapa de Construcción (100% de avance)
El Dep. de Legalización de Bienes Inmuebles, no ha culminado con los trámites de legalización de los terrenos donde se encuentran ubicados los tanques de almacenamiento. 
Se confeccionó Acta de Recibo Sustancial de Obra, no se puede levantar un Acta de recibo final, debido a reclamo de costos adicionales, presentado por el Contratista, la cual se encuentra en revisión. </t>
    </r>
  </si>
  <si>
    <t>En trámite en la Contraloría, Adenda No.3 de extensión de tiempo por 170 días calendarios</t>
  </si>
  <si>
    <r>
      <rPr>
        <b/>
        <sz val="12"/>
        <color rgb="FF000000"/>
        <rFont val="Arial Narrow"/>
        <family val="2"/>
      </rPr>
      <t>Contratista</t>
    </r>
    <r>
      <rPr>
        <sz val="12"/>
        <color rgb="FF000000"/>
        <rFont val="Arial Narrow"/>
        <family val="2"/>
      </rPr>
      <t xml:space="preserve">: Consorcio Aguas de Contadora
</t>
    </r>
    <r>
      <rPr>
        <b/>
        <sz val="12"/>
        <color rgb="FF000000"/>
        <rFont val="Arial Narrow"/>
        <family val="2"/>
      </rPr>
      <t>Contrato No</t>
    </r>
    <r>
      <rPr>
        <sz val="12"/>
        <color rgb="FF000000"/>
        <rFont val="Arial Narrow"/>
        <family val="2"/>
      </rPr>
      <t xml:space="preserve">: 112-2016
</t>
    </r>
    <r>
      <rPr>
        <b/>
        <sz val="12"/>
        <color rgb="FF000000"/>
        <rFont val="Arial Narrow"/>
        <family val="2"/>
      </rPr>
      <t>Orden de Proceder:</t>
    </r>
    <r>
      <rPr>
        <sz val="12"/>
        <color rgb="FF000000"/>
        <rFont val="Arial Narrow"/>
        <family val="2"/>
      </rPr>
      <t xml:space="preserve"> 12 de diciembre de 2016.
</t>
    </r>
    <r>
      <rPr>
        <b/>
        <sz val="12"/>
        <color rgb="FF000000"/>
        <rFont val="Arial Narrow"/>
        <family val="2"/>
      </rPr>
      <t>Fecha de Terminación</t>
    </r>
    <r>
      <rPr>
        <sz val="12"/>
        <color rgb="FF000000"/>
        <rFont val="Arial Narrow"/>
        <family val="2"/>
      </rPr>
      <t xml:space="preserve">: 14 de abril de  2020 (Etapa Constructiva)
</t>
    </r>
    <r>
      <rPr>
        <b/>
        <sz val="12"/>
        <color rgb="FF000000"/>
        <rFont val="Arial Narrow"/>
        <family val="2"/>
      </rPr>
      <t xml:space="preserve">Avances: </t>
    </r>
    <r>
      <rPr>
        <sz val="12"/>
        <color rgb="FF000000"/>
        <rFont val="Arial Narrow"/>
        <family val="2"/>
      </rPr>
      <t>Etapa de Estudios y Diseños: EsIA (100%) de avance; Planos Finales y Memorias (75% Avance); Planos aprobados (60% Avance). 
Etapa de Construcción, avances por componentes: Red de alcantarillado sanitario (98% Avance); 
Red de agua potable (100% Avance); Construcción de EBARS (98% Avance) y de la PTAR (66% Avance); 
Construcción de la desalinizadora (84% Avance) y toma de la desalinizadora (60% de avance); 
Construcción de tanque de 100,000 GL y tanque de 250,000 GL, ambos con 95 % Avance; 
Entre los aspectos principales que explican las desviaciones, están relacionados con la Adquisición de Terrenos para PTAR, DESALINIZADORA y TANQUE DE ALMACENAMIENTO DE 250,000 GLS. 
Falta disponibilidad presupuestaria para las Cuentas No.20 y de la No.24 a la No.33.</t>
    </r>
  </si>
  <si>
    <r>
      <rPr>
        <b/>
        <sz val="12"/>
        <color rgb="FF000000"/>
        <rFont val="Arial Narrow"/>
        <family val="2"/>
      </rPr>
      <t>Contratista</t>
    </r>
    <r>
      <rPr>
        <sz val="12"/>
        <color rgb="FF000000"/>
        <rFont val="Arial Narrow"/>
        <family val="2"/>
      </rPr>
      <t xml:space="preserve">: Consorcio Agua de Gamboa
</t>
    </r>
    <r>
      <rPr>
        <b/>
        <sz val="12"/>
        <color rgb="FF000000"/>
        <rFont val="Arial Narrow"/>
        <family val="2"/>
      </rPr>
      <t>Contrato No</t>
    </r>
    <r>
      <rPr>
        <sz val="12"/>
        <color rgb="FF000000"/>
        <rFont val="Arial Narrow"/>
        <family val="2"/>
      </rPr>
      <t xml:space="preserve">.04-2017
 </t>
    </r>
    <r>
      <rPr>
        <b/>
        <sz val="12"/>
        <color rgb="FF000000"/>
        <rFont val="Arial Narrow"/>
        <family val="2"/>
      </rPr>
      <t>Orden de Proceder</t>
    </r>
    <r>
      <rPr>
        <sz val="12"/>
        <color rgb="FF000000"/>
        <rFont val="Arial Narrow"/>
        <family val="2"/>
      </rPr>
      <t xml:space="preserve"> el 28 de Abril de 2017
</t>
    </r>
    <r>
      <rPr>
        <b/>
        <sz val="12"/>
        <color rgb="FF000000"/>
        <rFont val="Arial Narrow"/>
        <family val="2"/>
      </rPr>
      <t>Fecha de Terminación</t>
    </r>
    <r>
      <rPr>
        <sz val="12"/>
        <color rgb="FF000000"/>
        <rFont val="Arial Narrow"/>
        <family val="2"/>
      </rPr>
      <t xml:space="preserve">: 4 de junio de 2020 Etapa Constructiva
</t>
    </r>
    <r>
      <rPr>
        <b/>
        <sz val="12"/>
        <color rgb="FF000000"/>
        <rFont val="Arial Narrow"/>
        <family val="2"/>
      </rPr>
      <t>Avances</t>
    </r>
    <r>
      <rPr>
        <sz val="12"/>
        <color rgb="FF000000"/>
        <rFont val="Arial Narrow"/>
        <family val="2"/>
      </rPr>
      <t xml:space="preserve">: La Etapa de Estudio y Diseño lleva un 89% de avance. 
Etapa de Construcción: Sedimentadores con avance de 85%; Floculadores con 89% de avance; Línea de proceso de potabilización: 63%; Filtros tiene un avance del 82%; Sistema de cloración con un 85% de avance; Sistema de ozonización con un 55% de avance. 
Las Cuentas No.21, 22 y 23, en Tesorería para trámite de pago.  
La Cuenta No.24, pendiente de subsanación, se debe retirar el cobro de equilibrio contractual. 
Las Cuentas No.25, 26 y 27, deben ser ajustadas, ya que los montos acumulados y saldos pendientes, serán afectados por el cambio en la Cuenta No.24.    </t>
    </r>
  </si>
  <si>
    <r>
      <rPr>
        <b/>
        <sz val="12"/>
        <color rgb="FF000000"/>
        <rFont val="Arial Narrow"/>
        <family val="2"/>
      </rPr>
      <t>Contratista:</t>
    </r>
    <r>
      <rPr>
        <sz val="12"/>
        <color rgb="FF000000"/>
        <rFont val="Arial Narrow"/>
        <family val="2"/>
      </rPr>
      <t xml:space="preserve"> INVERSIONES SOLABED, S.A
</t>
    </r>
    <r>
      <rPr>
        <b/>
        <sz val="12"/>
        <color rgb="FF000000"/>
        <rFont val="Arial Narrow"/>
        <family val="2"/>
      </rPr>
      <t xml:space="preserve">Contrato: </t>
    </r>
    <r>
      <rPr>
        <sz val="12"/>
        <color rgb="FF000000"/>
        <rFont val="Arial Narrow"/>
        <family val="2"/>
      </rPr>
      <t xml:space="preserve">132-2017.
</t>
    </r>
    <r>
      <rPr>
        <b/>
        <sz val="12"/>
        <color rgb="FF000000"/>
        <rFont val="Arial Narrow"/>
        <family val="2"/>
      </rPr>
      <t>Orden de proceder:</t>
    </r>
    <r>
      <rPr>
        <sz val="12"/>
        <color rgb="FF000000"/>
        <rFont val="Arial Narrow"/>
        <family val="2"/>
      </rPr>
      <t xml:space="preserve"> 16 de abril de 2018
</t>
    </r>
    <r>
      <rPr>
        <b/>
        <sz val="12"/>
        <color rgb="FF000000"/>
        <rFont val="Arial Narrow"/>
        <family val="2"/>
      </rPr>
      <t>Fecha de Terminación</t>
    </r>
    <r>
      <rPr>
        <sz val="12"/>
        <color rgb="FF000000"/>
        <rFont val="Arial Narrow"/>
        <family val="2"/>
      </rPr>
      <t xml:space="preserve">: 25 de febrero de 2020.
</t>
    </r>
    <r>
      <rPr>
        <b/>
        <sz val="12"/>
        <color rgb="FF000000"/>
        <rFont val="Arial Narrow"/>
        <family val="2"/>
      </rPr>
      <t>Avances</t>
    </r>
    <r>
      <rPr>
        <sz val="12"/>
        <color rgb="FF000000"/>
        <rFont val="Arial Narrow"/>
        <family val="2"/>
      </rPr>
      <t xml:space="preserve">: La cuenta 11 y 12 están en tramite en la institución, el contratista entrego su propuesta para continuar con los trabajos y culminar el proyecto. Se esta analizando cual de las propuestas es la mejor para culminar con el mismo. </t>
    </r>
  </si>
  <si>
    <t xml:space="preserve">Aprobada en Junta Directiva Adenda No.1 de monto por B/. 3,767,126.24 y tiempo por 21 meses adicionales.  </t>
  </si>
  <si>
    <r>
      <rPr>
        <b/>
        <sz val="12"/>
        <color rgb="FF000000"/>
        <rFont val="Arial Narrow"/>
        <family val="2"/>
      </rPr>
      <t>Contratista:</t>
    </r>
    <r>
      <rPr>
        <sz val="12"/>
        <color rgb="FF000000"/>
        <rFont val="Arial Narrow"/>
        <family val="2"/>
      </rPr>
      <t xml:space="preserve"> ETAP de Panamá y Colón.
</t>
    </r>
    <r>
      <rPr>
        <b/>
        <sz val="12"/>
        <color rgb="FF000000"/>
        <rFont val="Arial Narrow"/>
        <family val="2"/>
      </rPr>
      <t>Contrato:</t>
    </r>
    <r>
      <rPr>
        <sz val="12"/>
        <color rgb="FF000000"/>
        <rFont val="Arial Narrow"/>
        <family val="2"/>
      </rPr>
      <t xml:space="preserve"> 27-2018
</t>
    </r>
    <r>
      <rPr>
        <b/>
        <sz val="12"/>
        <color rgb="FF000000"/>
        <rFont val="Arial Narrow"/>
        <family val="2"/>
      </rPr>
      <t>Orden de Proceder</t>
    </r>
    <r>
      <rPr>
        <sz val="12"/>
        <color rgb="FF000000"/>
        <rFont val="Arial Narrow"/>
        <family val="2"/>
      </rPr>
      <t xml:space="preserve">: 26 de septiembre de 2018
</t>
    </r>
    <r>
      <rPr>
        <b/>
        <sz val="12"/>
        <color rgb="FF000000"/>
        <rFont val="Arial Narrow"/>
        <family val="2"/>
      </rPr>
      <t>Fecha de Terminación</t>
    </r>
    <r>
      <rPr>
        <sz val="12"/>
        <color rgb="FF000000"/>
        <rFont val="Arial Narrow"/>
        <family val="2"/>
      </rPr>
      <t xml:space="preserve">: 27 de enero de  2022.
</t>
    </r>
    <r>
      <rPr>
        <b/>
        <sz val="12"/>
        <color rgb="FF000000"/>
        <rFont val="Arial Narrow"/>
        <family val="2"/>
      </rPr>
      <t xml:space="preserve">Avances: </t>
    </r>
    <r>
      <rPr>
        <sz val="12"/>
        <color rgb="FF000000"/>
        <rFont val="Arial Narrow"/>
        <family val="2"/>
      </rPr>
      <t xml:space="preserve"> Inspección privada de los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Las Cuentas No.58 y 59, y de la No.61 a la No.87, requieren recursos en la partida presupuestaria. 
El contratista se encuentra a la espera de la adenda económica; se ha presentado el total del contrato al mes de febrero de 2021.</t>
    </r>
  </si>
  <si>
    <t>El Proyecto financia los siguientes Contratos:
Contrato de Alquiler de Oficina: Inversiones 203, S. A.(En Ejecución)
Contrato de Especialista de Ingeniería (En Ejecución)
Contrato de Especialista Ambiental (En Licitación)
Contrato de Especialista Legal 1( Por Refrendo)
Contrato de Especialista Legal 2 (Por Refrendo)
Apoyo Técnico / Ingeniería (En Licitación) 
Supervisor Técnico (Por Refrendo)
Consultor Recaudo (En Licitación)
Auditoria Financiera (En Licitación)
Adquisición de Equipo Informático ( Componentes Orbe Panamá, S. A. y Salva Mi Máquina BIenes Entregados).
Adquisición de Impresora Multifuncional (Bienes entregados - Completado)</t>
  </si>
  <si>
    <r>
      <rPr>
        <b/>
        <sz val="12"/>
        <color rgb="FF000000"/>
        <rFont val="Arial Narrow"/>
        <family val="2"/>
      </rPr>
      <t xml:space="preserve">Contratista: </t>
    </r>
    <r>
      <rPr>
        <sz val="12"/>
        <color rgb="FF000000"/>
        <rFont val="Arial Narrow"/>
        <family val="2"/>
      </rPr>
      <t xml:space="preserve">Proyectos Generales, S.A.
</t>
    </r>
    <r>
      <rPr>
        <b/>
        <sz val="12"/>
        <color rgb="FF000000"/>
        <rFont val="Arial Narrow"/>
        <family val="2"/>
      </rPr>
      <t>Avance:</t>
    </r>
    <r>
      <rPr>
        <sz val="12"/>
        <color rgb="FF000000"/>
        <rFont val="Arial Narrow"/>
        <family val="2"/>
      </rPr>
      <t xml:space="preserve"> en procesos administrativos ppara iniciar obras.</t>
    </r>
  </si>
  <si>
    <t>En trámite de refrendo en Contraloría, Adenda No.4, por modificaciones al alcance del proyecto (línea de aducción de 60").</t>
  </si>
  <si>
    <r>
      <rPr>
        <b/>
        <sz val="12"/>
        <color rgb="FF000000"/>
        <rFont val="Arial Narrow"/>
        <family val="2"/>
      </rPr>
      <t>Contratista:</t>
    </r>
    <r>
      <rPr>
        <sz val="12"/>
        <color rgb="FF000000"/>
        <rFont val="Arial Narrow"/>
        <family val="2"/>
      </rPr>
      <t xml:space="preserve"> Consorcio Acciona Panamá Oeste (Acciona Agua, S.A. Infraestructura S.A.)
</t>
    </r>
    <r>
      <rPr>
        <b/>
        <sz val="12"/>
        <color rgb="FF000000"/>
        <rFont val="Arial Narrow"/>
        <family val="2"/>
      </rPr>
      <t>Contrato</t>
    </r>
    <r>
      <rPr>
        <sz val="12"/>
        <color rgb="FF000000"/>
        <rFont val="Arial Narrow"/>
        <family val="2"/>
      </rPr>
      <t xml:space="preserve">: No.1-2017. 
</t>
    </r>
    <r>
      <rPr>
        <b/>
        <sz val="12"/>
        <color rgb="FF000000"/>
        <rFont val="Arial Narrow"/>
        <family val="2"/>
      </rPr>
      <t>Orden de Proceder:</t>
    </r>
    <r>
      <rPr>
        <sz val="12"/>
        <color rgb="FF000000"/>
        <rFont val="Arial Narrow"/>
        <family val="2"/>
      </rPr>
      <t xml:space="preserve"> 25 de Abril de 2017.
</t>
    </r>
    <r>
      <rPr>
        <b/>
        <sz val="12"/>
        <color rgb="FF000000"/>
        <rFont val="Arial Narrow"/>
        <family val="2"/>
      </rPr>
      <t>Fecha de Terminación</t>
    </r>
    <r>
      <rPr>
        <sz val="12"/>
        <color rgb="FF000000"/>
        <rFont val="Arial Narrow"/>
        <family val="2"/>
      </rPr>
      <t xml:space="preserve">: 24 de febrero de 2021. (Etapa Constructiva)
</t>
    </r>
    <r>
      <rPr>
        <b/>
        <sz val="12"/>
        <color rgb="FF000000"/>
        <rFont val="Arial Narrow"/>
        <family val="2"/>
      </rPr>
      <t xml:space="preserve">Avance: </t>
    </r>
    <r>
      <rPr>
        <sz val="12"/>
        <color rgb="FF000000"/>
        <rFont val="Arial Narrow"/>
        <family val="2"/>
      </rPr>
      <t>Etapa de Estudios y Diseños (avance de 88.94%, en la entrega de planos definitivos finales). 
Etapa de Construcción, componentes de: PTAP (66%); Conducción de 60" (66.59%)
Mejoras de Arraiján (19%) Tanque de 4 MDG Cerro Galera; Alimentación Eléctrica (diseño 40%).
Orden de Cambio para la Toma de Agua Cruda, en negociación. 
En trámite de pago en la Contraloría las Cuentas No.36 y No.40. Las Cuentas No.37, No.39 y No.41, en recorrido interno (Inspección).</t>
    </r>
  </si>
  <si>
    <r>
      <rPr>
        <b/>
        <sz val="12"/>
        <color rgb="FF000000"/>
        <rFont val="Arial Narrow"/>
        <family val="2"/>
      </rPr>
      <t>Contratista</t>
    </r>
    <r>
      <rPr>
        <sz val="12"/>
        <color rgb="FF000000"/>
        <rFont val="Arial Narrow"/>
        <family val="2"/>
      </rPr>
      <t xml:space="preserve">: Vigueconz Estevez,   S.A
</t>
    </r>
    <r>
      <rPr>
        <b/>
        <sz val="12"/>
        <color rgb="FF000000"/>
        <rFont val="Arial Narrow"/>
        <family val="2"/>
      </rPr>
      <t>Contrato:</t>
    </r>
    <r>
      <rPr>
        <sz val="12"/>
        <color rgb="FF000000"/>
        <rFont val="Arial Narrow"/>
        <family val="2"/>
      </rPr>
      <t xml:space="preserve"> COC_BID (Fid-128) No.65
</t>
    </r>
    <r>
      <rPr>
        <b/>
        <sz val="12"/>
        <color rgb="FF000000"/>
        <rFont val="Arial Narrow"/>
        <family val="2"/>
      </rPr>
      <t>Orden de proceder</t>
    </r>
    <r>
      <rPr>
        <sz val="12"/>
        <color rgb="FF000000"/>
        <rFont val="Arial Narrow"/>
        <family val="2"/>
      </rPr>
      <t xml:space="preserve">: 2 de agosto de 2018.
</t>
    </r>
    <r>
      <rPr>
        <b/>
        <sz val="12"/>
        <color rgb="FF000000"/>
        <rFont val="Arial Narrow"/>
        <family val="2"/>
      </rPr>
      <t>Fecha de Terminacion;</t>
    </r>
    <r>
      <rPr>
        <sz val="12"/>
        <color rgb="FF000000"/>
        <rFont val="Arial Narrow"/>
        <family val="2"/>
      </rPr>
      <t xml:space="preserve"> 31 de marzo 2021.
</t>
    </r>
    <r>
      <rPr>
        <b/>
        <sz val="12"/>
        <color rgb="FF000000"/>
        <rFont val="Arial Narrow"/>
        <family val="2"/>
      </rPr>
      <t xml:space="preserve">Avance: </t>
    </r>
    <r>
      <rPr>
        <sz val="12"/>
        <color rgb="FF000000"/>
        <rFont val="Arial Narrow"/>
        <family val="2"/>
      </rPr>
      <t>El Proyecto se ha culminado al 100%, 
se realizaron las inspecciones finales con Contraloría.
Se está tramitando las últimas cuentas. 
La Cuenta No.10 en recorrido interno de firmas en el IDAAN</t>
    </r>
  </si>
  <si>
    <t>ACTUALIZADO A OCTUBRE 2021</t>
  </si>
  <si>
    <t>En trámite de refrendo Adenda No.5, de tiempo y trabajos adicionales por la suma de B/.1,586,175.52</t>
  </si>
  <si>
    <t xml:space="preserve">En trámite de refrendo Adenda No.1 aumento de monto por B/.1,395,490.53, 
trámite de Adenda No.2, de tiempo por 6 meses adicionales. </t>
  </si>
  <si>
    <r>
      <rPr>
        <b/>
        <sz val="12"/>
        <color rgb="FF000000"/>
        <rFont val="Arial Narrow"/>
        <family val="2"/>
      </rPr>
      <t>Contratista:</t>
    </r>
    <r>
      <rPr>
        <sz val="12"/>
        <color rgb="FF000000"/>
        <rFont val="Arial Narrow"/>
        <family val="2"/>
      </rPr>
      <t xml:space="preserve"> Consorcio Aguas Panamá
Contrato: 18-2018
</t>
    </r>
    <r>
      <rPr>
        <b/>
        <sz val="12"/>
        <color rgb="FF000000"/>
        <rFont val="Arial Narrow"/>
        <family val="2"/>
      </rPr>
      <t>Orden de Proceder:</t>
    </r>
    <r>
      <rPr>
        <sz val="12"/>
        <color rgb="FF000000"/>
        <rFont val="Arial Narrow"/>
        <family val="2"/>
      </rPr>
      <t xml:space="preserve"> 27 de septiembre de 2018
</t>
    </r>
    <r>
      <rPr>
        <b/>
        <sz val="12"/>
        <color rgb="FF000000"/>
        <rFont val="Arial Narrow"/>
        <family val="2"/>
      </rPr>
      <t xml:space="preserve">Fecha de Terminación: </t>
    </r>
    <r>
      <rPr>
        <sz val="12"/>
        <color rgb="FF000000"/>
        <rFont val="Arial Narrow"/>
        <family val="2"/>
      </rPr>
      <t>22 de octubre de 2021.
Inspección Privada de los Proyectos: Estudio, Diseño, Construcción, Operación y Mantenimiento de la Planta Potabilizadora José G. Rodriguez (Howard). Proyecto de Alcantarillado Sanitario de San Carlos. 
Las Cuentas de la No.31 a la 43, se encuentran en trámite de pago en DNING.</t>
    </r>
  </si>
  <si>
    <t xml:space="preserve">Refrendada por la Contraloría Adenda No.3 Aumento de Plazos de 119 días 
En trámite Adenda No.4, por extensión de tiempo
</t>
  </si>
  <si>
    <r>
      <rPr>
        <b/>
        <sz val="12"/>
        <color rgb="FF000000"/>
        <rFont val="Arial Narrow"/>
        <family val="2"/>
      </rPr>
      <t>Contratista:</t>
    </r>
    <r>
      <rPr>
        <sz val="12"/>
        <color rgb="FF000000"/>
        <rFont val="Arial Narrow"/>
        <family val="2"/>
      </rPr>
      <t xml:space="preserve"> Asteisa Tratamiento de Aguas , S.A.U.
</t>
    </r>
    <r>
      <rPr>
        <b/>
        <sz val="12"/>
        <color rgb="FF000000"/>
        <rFont val="Arial Narrow"/>
        <family val="2"/>
      </rPr>
      <t>Contrato</t>
    </r>
    <r>
      <rPr>
        <sz val="12"/>
        <color rgb="FF000000"/>
        <rFont val="Arial Narrow"/>
        <family val="2"/>
      </rPr>
      <t xml:space="preserve">: COC_BID (FID-128) No. 47-2017
</t>
    </r>
    <r>
      <rPr>
        <b/>
        <sz val="12"/>
        <color rgb="FF000000"/>
        <rFont val="Arial Narrow"/>
        <family val="2"/>
      </rPr>
      <t>Orden de Procede</t>
    </r>
    <r>
      <rPr>
        <sz val="12"/>
        <color rgb="FF000000"/>
        <rFont val="Arial Narrow"/>
        <family val="2"/>
      </rPr>
      <t xml:space="preserve">r el 28 de mayo de 2018.
</t>
    </r>
    <r>
      <rPr>
        <b/>
        <sz val="12"/>
        <color rgb="FF000000"/>
        <rFont val="Arial Narrow"/>
        <family val="2"/>
      </rPr>
      <t>Fecha de Terminación</t>
    </r>
    <r>
      <rPr>
        <sz val="12"/>
        <color rgb="FF000000"/>
        <rFont val="Arial Narrow"/>
        <family val="2"/>
      </rPr>
      <t xml:space="preserve">: 29 de mayo de 2020.
</t>
    </r>
    <r>
      <rPr>
        <b/>
        <sz val="12"/>
        <color rgb="FF000000"/>
        <rFont val="Arial Narrow"/>
        <family val="2"/>
      </rPr>
      <t>Avances</t>
    </r>
    <r>
      <rPr>
        <sz val="12"/>
        <color rgb="FF000000"/>
        <rFont val="Arial Narrow"/>
        <family val="2"/>
      </rPr>
      <t>: Rehabilitación de Planta Potabilizadora Existente (80% de avance); nueva Planta Potabilizadora de 5.0 MDG (100% de avance), incluye: Construcción de Obras Civiles y Suministro e Instalación de Equipos Electromecánicos. Tratamiento Mecanizado de Lodos (Diseño y Construcción), tiene un 100% de avance. Línea de Captación y Sistema Eléctrico en la Toma (Diseño y Construcción), lleva un 95% de avance. A partir del 27 de enero de 2021 el contratista inicia las labores de OyM del Módulo de 5.0 MGD, tiene un avance del 33%. 
La Cuenta No.25 en Contraloría por refrendo y la No.26 en recorrido interno en el IDAAN.</t>
    </r>
  </si>
  <si>
    <r>
      <rPr>
        <b/>
        <sz val="12"/>
        <color rgb="FF000000"/>
        <rFont val="Arial Narrow"/>
        <family val="2"/>
      </rPr>
      <t>Contratista:</t>
    </r>
    <r>
      <rPr>
        <sz val="12"/>
        <color rgb="FF000000"/>
        <rFont val="Arial Narrow"/>
        <family val="2"/>
      </rPr>
      <t xml:space="preserve"> Constructora MECO S.A. 
C</t>
    </r>
    <r>
      <rPr>
        <b/>
        <sz val="12"/>
        <color rgb="FF000000"/>
        <rFont val="Arial Narrow"/>
        <family val="2"/>
      </rPr>
      <t>ontrato No</t>
    </r>
    <r>
      <rPr>
        <sz val="12"/>
        <color rgb="FF000000"/>
        <rFont val="Arial Narrow"/>
        <family val="2"/>
      </rPr>
      <t xml:space="preserve">.: COC-CAF (Fid 128 No.01)
</t>
    </r>
    <r>
      <rPr>
        <b/>
        <sz val="12"/>
        <color rgb="FF000000"/>
        <rFont val="Arial Narrow"/>
        <family val="2"/>
      </rPr>
      <t>Orden de proceder</t>
    </r>
    <r>
      <rPr>
        <sz val="12"/>
        <color rgb="FF000000"/>
        <rFont val="Arial Narrow"/>
        <family val="2"/>
      </rPr>
      <t xml:space="preserve">: 21 de Julio de 2016.
</t>
    </r>
    <r>
      <rPr>
        <b/>
        <sz val="12"/>
        <color rgb="FF000000"/>
        <rFont val="Arial Narrow"/>
        <family val="2"/>
      </rPr>
      <t>Fecha de Terminación</t>
    </r>
    <r>
      <rPr>
        <sz val="12"/>
        <color rgb="FF000000"/>
        <rFont val="Arial Narrow"/>
        <family val="2"/>
      </rPr>
      <t xml:space="preserve">: 31 de de julio de 2022
</t>
    </r>
    <r>
      <rPr>
        <b/>
        <sz val="12"/>
        <color rgb="FF000000"/>
        <rFont val="Arial Narrow"/>
        <family val="2"/>
      </rPr>
      <t xml:space="preserve">Avances: </t>
    </r>
    <r>
      <rPr>
        <sz val="12"/>
        <color rgb="FF000000"/>
        <rFont val="Arial Narrow"/>
        <family val="2"/>
      </rPr>
      <t xml:space="preserve">Etapa de Construcción: Instalación de Tuberías (97.35%), Conexiones Domiciliarias (86.47%), Conexiones Intradomiciliarias (78%), Cámaras de Inspección (90%), Edificio Administrativo del IDAAN (100%), Planta de Tratamiento de Aguas Residuales (90%). 
Las Cuentas de la No.44 a la No.47, en trámite interno IDAAN.    </t>
    </r>
  </si>
  <si>
    <r>
      <rPr>
        <b/>
        <sz val="12"/>
        <color rgb="FF000000"/>
        <rFont val="Arial Narrow"/>
        <family val="2"/>
      </rPr>
      <t>Contrato</t>
    </r>
    <r>
      <rPr>
        <sz val="12"/>
        <color rgb="FF000000"/>
        <rFont val="Arial Narrow"/>
        <family val="2"/>
      </rPr>
      <t xml:space="preserve">: 130-2014
</t>
    </r>
    <r>
      <rPr>
        <b/>
        <sz val="12"/>
        <color rgb="FF000000"/>
        <rFont val="Arial Narrow"/>
        <family val="2"/>
      </rPr>
      <t>Contratista</t>
    </r>
    <r>
      <rPr>
        <sz val="12"/>
        <color rgb="FF000000"/>
        <rFont val="Arial Narrow"/>
        <family val="2"/>
      </rPr>
      <t xml:space="preserve">: TRANSEQ, S.A. 
</t>
    </r>
    <r>
      <rPr>
        <b/>
        <sz val="12"/>
        <color rgb="FF000000"/>
        <rFont val="Arial Narrow"/>
        <family val="2"/>
      </rPr>
      <t>Orden de procede</t>
    </r>
    <r>
      <rPr>
        <sz val="12"/>
        <color rgb="FF000000"/>
        <rFont val="Arial Narrow"/>
        <family val="2"/>
      </rPr>
      <t>r: 17 de agosto de 2015
F</t>
    </r>
    <r>
      <rPr>
        <b/>
        <sz val="12"/>
        <color rgb="FF000000"/>
        <rFont val="Arial Narrow"/>
        <family val="2"/>
      </rPr>
      <t>echa de Terminación:</t>
    </r>
    <r>
      <rPr>
        <sz val="12"/>
        <color rgb="FF000000"/>
        <rFont val="Arial Narrow"/>
        <family val="2"/>
      </rPr>
      <t xml:space="preserve"> 31 de octubre de 2021.
</t>
    </r>
    <r>
      <rPr>
        <b/>
        <sz val="12"/>
        <color rgb="FF000000"/>
        <rFont val="Arial Narrow"/>
        <family val="2"/>
      </rPr>
      <t xml:space="preserve">Avances: </t>
    </r>
    <r>
      <rPr>
        <sz val="12"/>
        <color rgb="FF000000"/>
        <rFont val="Arial Narrow"/>
        <family val="2"/>
      </rPr>
      <t>Entrega de PTAR Montijo (se firmó Acta de Recibo Sustancial de la Planta de Montijo); se dió inicio a la fase de operación y mantenimiento para la PTAR de Montijo.  
El contratista presentó primer informe de operación y mantenimiento. El IDAAN dio instrucción al contratista para el reinicio de actividades. Se está tramitando compra de equipos para la PTAR de Puerto Mutis. El contratista se encuentra en la construcción de la PTAR de Puerto Mutis y en la OyM de la PTAR de Montijo.</t>
    </r>
  </si>
  <si>
    <r>
      <rPr>
        <b/>
        <sz val="12"/>
        <color rgb="FF000000"/>
        <rFont val="Arial Narrow"/>
        <family val="2"/>
      </rPr>
      <t>Contratista</t>
    </r>
    <r>
      <rPr>
        <sz val="12"/>
        <color rgb="FF000000"/>
        <rFont val="Arial Narrow"/>
        <family val="2"/>
      </rPr>
      <t xml:space="preserve">: Viguecons Estevez
</t>
    </r>
    <r>
      <rPr>
        <b/>
        <sz val="12"/>
        <color rgb="FF000000"/>
        <rFont val="Arial Narrow"/>
        <family val="2"/>
      </rPr>
      <t>Contrato N</t>
    </r>
    <r>
      <rPr>
        <sz val="12"/>
        <color rgb="FF000000"/>
        <rFont val="Arial Narrow"/>
        <family val="2"/>
      </rPr>
      <t xml:space="preserve">o.: COC- BID (FID 128) No.2
</t>
    </r>
    <r>
      <rPr>
        <b/>
        <sz val="12"/>
        <color rgb="FF000000"/>
        <rFont val="Arial Narrow"/>
        <family val="2"/>
      </rPr>
      <t>Orden de Procede</t>
    </r>
    <r>
      <rPr>
        <sz val="12"/>
        <color rgb="FF000000"/>
        <rFont val="Arial Narrow"/>
        <family val="2"/>
      </rPr>
      <t xml:space="preserve">r 14 de Diciembre 2015. 
</t>
    </r>
    <r>
      <rPr>
        <b/>
        <sz val="12"/>
        <color rgb="FF000000"/>
        <rFont val="Arial Narrow"/>
        <family val="2"/>
      </rPr>
      <t>Fecha de Terminación</t>
    </r>
    <r>
      <rPr>
        <sz val="12"/>
        <color rgb="FF000000"/>
        <rFont val="Arial Narrow"/>
        <family val="2"/>
      </rPr>
      <t xml:space="preserve">: 31 de mayo de 2019
</t>
    </r>
    <r>
      <rPr>
        <b/>
        <sz val="12"/>
        <color rgb="FF000000"/>
        <rFont val="Arial Narrow"/>
        <family val="2"/>
      </rPr>
      <t>Avance</t>
    </r>
    <r>
      <rPr>
        <sz val="12"/>
        <color rgb="FF000000"/>
        <rFont val="Arial Narrow"/>
        <family val="2"/>
      </rPr>
      <t>: Proyecto de Jacú (95% de avance); 
Proyecto de Divalá (avance del 50%); 
Proyecto de San Franciso (65%). 
Pendientes: aprobaciones de diseños de: Dique en río Divalá; nueva toma del río Cueta. El diseño de los tanques de almacenamiento de San Francisco, fue aprobado en el mes de febrero de 2021. 
Se ha realizado gira al Proyecto para ver la toma del acueducto de San Andrés/San Francisco, en el Río Cueta; asimismo, se contacta a los propietarios de los terrenos por donde pasa el alinemiento de la nueva línea de aducción; pendiente la verificación con el nuevo diseño final definitivo.
El Oficial de Proyecto, realizó revisión a la baja del % de avance financiero, considerando, únicamente, el monto de las cuentas pagadas.
En trámite de pago en la Unidad de Proyectos, la Cuenta No.20.</t>
    </r>
  </si>
  <si>
    <r>
      <rPr>
        <b/>
        <sz val="12"/>
        <color rgb="FF000000"/>
        <rFont val="Arial Narrow"/>
        <family val="2"/>
      </rPr>
      <t>Contratista</t>
    </r>
    <r>
      <rPr>
        <sz val="12"/>
        <color rgb="FF000000"/>
        <rFont val="Arial Narrow"/>
        <family val="2"/>
      </rPr>
      <t xml:space="preserve">: MECO
</t>
    </r>
    <r>
      <rPr>
        <b/>
        <sz val="12"/>
        <color rgb="FF000000"/>
        <rFont val="Arial Narrow"/>
        <family val="2"/>
      </rPr>
      <t>Contrato:</t>
    </r>
    <r>
      <rPr>
        <sz val="12"/>
        <color rgb="FF000000"/>
        <rFont val="Arial Narrow"/>
        <family val="2"/>
      </rPr>
      <t xml:space="preserve">  174-2013  (CAF II)
</t>
    </r>
    <r>
      <rPr>
        <b/>
        <sz val="12"/>
        <color rgb="FF000000"/>
        <rFont val="Arial Narrow"/>
        <family val="2"/>
      </rPr>
      <t>Orden de Proceder:</t>
    </r>
    <r>
      <rPr>
        <sz val="12"/>
        <color rgb="FF000000"/>
        <rFont val="Arial Narrow"/>
        <family val="2"/>
      </rPr>
      <t xml:space="preserve"> 5 de mayo de 2014
</t>
    </r>
    <r>
      <rPr>
        <b/>
        <sz val="12"/>
        <color rgb="FF000000"/>
        <rFont val="Arial Narrow"/>
        <family val="2"/>
      </rPr>
      <t>Fecha de Terminación:</t>
    </r>
    <r>
      <rPr>
        <sz val="12"/>
        <color rgb="FF000000"/>
        <rFont val="Arial Narrow"/>
        <family val="2"/>
      </rPr>
      <t xml:space="preserve"> 31 de marzo de 2019
</t>
    </r>
    <r>
      <rPr>
        <b/>
        <sz val="12"/>
        <color rgb="FF000000"/>
        <rFont val="Arial Narrow"/>
        <family val="2"/>
      </rPr>
      <t>Status</t>
    </r>
    <r>
      <rPr>
        <sz val="12"/>
        <color rgb="FF000000"/>
        <rFont val="Arial Narrow"/>
        <family val="2"/>
      </rPr>
      <t>: Se firmó Acta Sustancial con fecha del 29-marzo-2019.
Pendientes: aprobación de planos "AS BUILT";  entrega por parte de la empresa de las estaciones de bombeo de Rabo de Puerco y San Vicente (Se debe poner a trabajar ambas estaciones en automático por parte de la empresa MECO; pendiente cierre ambiental).
El Contratista presentó reclamo por la suma de B/.1,479,747.47, correspondiente a costos administrativos adicionales e intereses moratorios, por lo que ellos alegan como demoras por parte de IDAAN.</t>
    </r>
  </si>
  <si>
    <r>
      <rPr>
        <b/>
        <sz val="12"/>
        <color theme="1"/>
        <rFont val="Arial Narrow"/>
        <family val="2"/>
      </rPr>
      <t>Contrato</t>
    </r>
    <r>
      <rPr>
        <sz val="12"/>
        <color theme="1"/>
        <rFont val="Arial Narrow"/>
        <family val="2"/>
      </rPr>
      <t xml:space="preserve">: 76-2013
</t>
    </r>
    <r>
      <rPr>
        <b/>
        <sz val="12"/>
        <color theme="1"/>
        <rFont val="Arial Narrow"/>
        <family val="2"/>
      </rPr>
      <t>Contratista:</t>
    </r>
    <r>
      <rPr>
        <sz val="12"/>
        <color theme="1"/>
        <rFont val="Arial Narrow"/>
        <family val="2"/>
      </rPr>
      <t xml:space="preserve"> CONSTRUCTORA URBANA, S.A. 
</t>
    </r>
    <r>
      <rPr>
        <b/>
        <sz val="12"/>
        <color theme="1"/>
        <rFont val="Arial Narrow"/>
        <family val="2"/>
      </rPr>
      <t>Orden de Proceder</t>
    </r>
    <r>
      <rPr>
        <sz val="12"/>
        <color theme="1"/>
        <rFont val="Arial Narrow"/>
        <family val="2"/>
      </rPr>
      <t xml:space="preserve">: 28 de  octubre de 2013
</t>
    </r>
    <r>
      <rPr>
        <b/>
        <sz val="12"/>
        <color theme="1"/>
        <rFont val="Arial Narrow"/>
        <family val="2"/>
      </rPr>
      <t>Fecha de Terminación</t>
    </r>
    <r>
      <rPr>
        <sz val="12"/>
        <color theme="1"/>
        <rFont val="Arial Narrow"/>
        <family val="2"/>
      </rPr>
      <t xml:space="preserve">:  30 de abril de 2018 (Construcción).
</t>
    </r>
    <r>
      <rPr>
        <b/>
        <sz val="12"/>
        <color theme="1"/>
        <rFont val="Arial Narrow"/>
        <family val="2"/>
      </rPr>
      <t>Status</t>
    </r>
    <r>
      <rPr>
        <sz val="12"/>
        <color theme="1"/>
        <rFont val="Arial Narrow"/>
        <family val="2"/>
      </rPr>
      <t>: La Etapa de O&amp;M durante dos (2) años, fue culminada. 
En proceso de cierre administrativo/financiero. Este fue dilatado por la suspensión de actividades producto de la Pandemia del COVID-19.</t>
    </r>
  </si>
  <si>
    <r>
      <rPr>
        <b/>
        <sz val="12"/>
        <rFont val="Arial Narrow"/>
        <family val="2"/>
      </rPr>
      <t>Contratista:</t>
    </r>
    <r>
      <rPr>
        <sz val="12"/>
        <rFont val="Arial Narrow"/>
        <family val="2"/>
      </rPr>
      <t xml:space="preserve"> Distribuidora ARVAL, S.A
</t>
    </r>
    <r>
      <rPr>
        <b/>
        <sz val="12"/>
        <rFont val="Arial Narrow"/>
        <family val="2"/>
      </rPr>
      <t>Contrato: N</t>
    </r>
    <r>
      <rPr>
        <sz val="12"/>
        <rFont val="Arial Narrow"/>
        <family val="2"/>
      </rPr>
      <t xml:space="preserve">o.147-2012.
</t>
    </r>
    <r>
      <rPr>
        <b/>
        <sz val="12"/>
        <rFont val="Arial Narrow"/>
        <family val="2"/>
      </rPr>
      <t>Fecha de inicio</t>
    </r>
    <r>
      <rPr>
        <sz val="12"/>
        <rFont val="Arial Narrow"/>
        <family val="2"/>
      </rPr>
      <t xml:space="preserve">: 3 de junio de 2013
</t>
    </r>
    <r>
      <rPr>
        <b/>
        <sz val="12"/>
        <rFont val="Arial Narrow"/>
        <family val="2"/>
      </rPr>
      <t>Fecha de Terminacion</t>
    </r>
    <r>
      <rPr>
        <sz val="12"/>
        <rFont val="Arial Narrow"/>
        <family val="2"/>
      </rPr>
      <t xml:space="preserve">: 20 de abril de 2019.
</t>
    </r>
    <r>
      <rPr>
        <b/>
        <sz val="12"/>
        <rFont val="Arial Narrow"/>
        <family val="2"/>
      </rPr>
      <t xml:space="preserve">Status: </t>
    </r>
    <r>
      <rPr>
        <sz val="12"/>
        <rFont val="Arial Narrow"/>
        <family val="2"/>
      </rPr>
      <t>Al inicio se tuvo inconvenientes con la captación de agua cruda (Quebrada la Corocita) por no tener el caudal necesario en verano; esto ocasionó retrasos en los trabajos hasta encontrar una nueva captación.  Se firmó Resolución Ejecutiva No.143-2020, de Cierre Administrativo del Contrato. 
En trámite Acta de Liquidación por Mutuo Acuerdo del Contrato, para cierre final, en revisión para posterior firma.</t>
    </r>
  </si>
  <si>
    <r>
      <rPr>
        <b/>
        <sz val="12"/>
        <rFont val="Arial Narrow"/>
        <family val="2"/>
      </rPr>
      <t>Contratista</t>
    </r>
    <r>
      <rPr>
        <sz val="12"/>
        <rFont val="Arial Narrow"/>
        <family val="2"/>
      </rPr>
      <t xml:space="preserve">: Grupo DISA
</t>
    </r>
    <r>
      <rPr>
        <b/>
        <sz val="12"/>
        <rFont val="Arial Narrow"/>
        <family val="2"/>
      </rPr>
      <t xml:space="preserve">Contrato: </t>
    </r>
    <r>
      <rPr>
        <sz val="12"/>
        <rFont val="Arial Narrow"/>
        <family val="2"/>
      </rPr>
      <t xml:space="preserve">09-2017
</t>
    </r>
    <r>
      <rPr>
        <b/>
        <sz val="12"/>
        <rFont val="Arial Narrow"/>
        <family val="2"/>
      </rPr>
      <t>Orden de Proceder:</t>
    </r>
    <r>
      <rPr>
        <sz val="12"/>
        <rFont val="Arial Narrow"/>
        <family val="2"/>
      </rPr>
      <t xml:space="preserve"> 2 de enero de 2018
</t>
    </r>
    <r>
      <rPr>
        <b/>
        <sz val="12"/>
        <rFont val="Arial Narrow"/>
        <family val="2"/>
      </rPr>
      <t>Fecha de Terminación</t>
    </r>
    <r>
      <rPr>
        <sz val="12"/>
        <rFont val="Arial Narrow"/>
        <family val="2"/>
      </rPr>
      <t xml:space="preserve">: 15 de diciembre de 2018
</t>
    </r>
    <r>
      <rPr>
        <b/>
        <sz val="12"/>
        <rFont val="Arial Narrow"/>
        <family val="2"/>
      </rPr>
      <t xml:space="preserve">Status: </t>
    </r>
    <r>
      <rPr>
        <sz val="12"/>
        <rFont val="Arial Narrow"/>
        <family val="2"/>
      </rPr>
      <t>Se decidió liquidar este proyecto</t>
    </r>
  </si>
  <si>
    <r>
      <rPr>
        <b/>
        <sz val="12"/>
        <rFont val="Arial Narrow"/>
        <family val="2"/>
      </rPr>
      <t>Contratista</t>
    </r>
    <r>
      <rPr>
        <sz val="12"/>
        <rFont val="Arial Narrow"/>
        <family val="2"/>
      </rPr>
      <t xml:space="preserve">: Consorcio FCC- Costa del Este
</t>
    </r>
    <r>
      <rPr>
        <b/>
        <sz val="12"/>
        <rFont val="Arial Narrow"/>
        <family val="2"/>
      </rPr>
      <t>Contrato</t>
    </r>
    <r>
      <rPr>
        <sz val="12"/>
        <rFont val="Arial Narrow"/>
        <family val="2"/>
      </rPr>
      <t xml:space="preserve">: 132-2008
</t>
    </r>
    <r>
      <rPr>
        <b/>
        <sz val="12"/>
        <rFont val="Arial Narrow"/>
        <family val="2"/>
      </rPr>
      <t>Orden de Proceder</t>
    </r>
    <r>
      <rPr>
        <sz val="12"/>
        <rFont val="Arial Narrow"/>
        <family val="2"/>
      </rPr>
      <t xml:space="preserve">: 18 de noviembre de 2009
</t>
    </r>
    <r>
      <rPr>
        <b/>
        <sz val="12"/>
        <rFont val="Arial Narrow"/>
        <family val="2"/>
      </rPr>
      <t>Fecha de Terminación:</t>
    </r>
    <r>
      <rPr>
        <sz val="12"/>
        <rFont val="Arial Narrow"/>
        <family val="2"/>
      </rPr>
      <t xml:space="preserve"> 15 de febrero de 2013
</t>
    </r>
    <r>
      <rPr>
        <b/>
        <sz val="12"/>
        <rFont val="Arial Narrow"/>
        <family val="2"/>
      </rPr>
      <t>Status:</t>
    </r>
    <r>
      <rPr>
        <sz val="12"/>
        <rFont val="Arial Narrow"/>
        <family val="2"/>
      </rPr>
      <t xml:space="preserve"> En evaluación de Asesoría Legal, para cierre administrativo del Contrato.</t>
    </r>
  </si>
  <si>
    <r>
      <rPr>
        <b/>
        <sz val="12"/>
        <rFont val="Arial Narrow"/>
        <family val="2"/>
      </rPr>
      <t xml:space="preserve">Contratista: </t>
    </r>
    <r>
      <rPr>
        <sz val="12"/>
        <rFont val="Arial Narrow"/>
        <family val="2"/>
      </rPr>
      <t xml:space="preserve">Distribuidora Aval
</t>
    </r>
    <r>
      <rPr>
        <b/>
        <sz val="12"/>
        <rFont val="Arial Narrow"/>
        <family val="2"/>
      </rPr>
      <t>Contrato:</t>
    </r>
    <r>
      <rPr>
        <sz val="12"/>
        <rFont val="Arial Narrow"/>
        <family val="2"/>
      </rPr>
      <t xml:space="preserve"> 126-2015
</t>
    </r>
    <r>
      <rPr>
        <b/>
        <sz val="12"/>
        <rFont val="Arial Narrow"/>
        <family val="2"/>
      </rPr>
      <t xml:space="preserve">Orden de Proceder: </t>
    </r>
    <r>
      <rPr>
        <sz val="12"/>
        <rFont val="Arial Narrow"/>
        <family val="2"/>
      </rPr>
      <t xml:space="preserve">10 octubre 2017
</t>
    </r>
    <r>
      <rPr>
        <b/>
        <sz val="12"/>
        <rFont val="Arial Narrow"/>
        <family val="2"/>
      </rPr>
      <t>Fecha de Terminación:</t>
    </r>
    <r>
      <rPr>
        <sz val="12"/>
        <rFont val="Arial Narrow"/>
        <family val="2"/>
      </rPr>
      <t xml:space="preserve"> 31 de marzo 2020
</t>
    </r>
    <r>
      <rPr>
        <b/>
        <sz val="12"/>
        <rFont val="Arial Narrow"/>
        <family val="2"/>
      </rPr>
      <t xml:space="preserve">Status: </t>
    </r>
    <r>
      <rPr>
        <sz val="12"/>
        <rFont val="Arial Narrow"/>
        <family val="2"/>
      </rPr>
      <t>El informe técnico fue recibido por Asesoría Legal y será sustentado el 9 de noviembre 2021, en la cual se nos dará respuesta a esta extensión.  La cuenta #3 necesita aprobación de Junta Directiva para que Contraloría acepte el pago de la misma.</t>
    </r>
  </si>
  <si>
    <r>
      <rPr>
        <b/>
        <sz val="12"/>
        <rFont val="Arial Narrow"/>
        <family val="2"/>
      </rPr>
      <t>Contratista</t>
    </r>
    <r>
      <rPr>
        <sz val="12"/>
        <rFont val="Arial Narrow"/>
        <family val="2"/>
      </rPr>
      <t xml:space="preserve">: Estudios de Ingenieria
</t>
    </r>
    <r>
      <rPr>
        <b/>
        <sz val="12"/>
        <rFont val="Arial Narrow"/>
        <family val="2"/>
      </rPr>
      <t>Contrato:</t>
    </r>
    <r>
      <rPr>
        <sz val="12"/>
        <rFont val="Arial Narrow"/>
        <family val="2"/>
      </rPr>
      <t xml:space="preserve"> C-12-2019
</t>
    </r>
    <r>
      <rPr>
        <b/>
        <sz val="12"/>
        <rFont val="Arial Narrow"/>
        <family val="2"/>
      </rPr>
      <t>Orden de Proceder</t>
    </r>
    <r>
      <rPr>
        <sz val="12"/>
        <rFont val="Arial Narrow"/>
        <family val="2"/>
      </rPr>
      <t xml:space="preserve">: 2 de noviembre de 2019
</t>
    </r>
    <r>
      <rPr>
        <b/>
        <sz val="12"/>
        <rFont val="Arial Narrow"/>
        <family val="2"/>
      </rPr>
      <t>Fecha de Terminació</t>
    </r>
    <r>
      <rPr>
        <sz val="12"/>
        <rFont val="Arial Narrow"/>
        <family val="2"/>
      </rPr>
      <t xml:space="preserve">n: 30 de mayo de 2020. 
</t>
    </r>
    <r>
      <rPr>
        <b/>
        <sz val="12"/>
        <rFont val="Arial Narrow"/>
        <family val="2"/>
      </rPr>
      <t xml:space="preserve">Status: </t>
    </r>
    <r>
      <rPr>
        <sz val="12"/>
        <rFont val="Arial Narrow"/>
        <family val="2"/>
      </rPr>
      <t>en espera de</t>
    </r>
    <r>
      <rPr>
        <b/>
        <sz val="12"/>
        <rFont val="Arial Narrow"/>
        <family val="2"/>
      </rPr>
      <t xml:space="preserve"> la entrega </t>
    </r>
    <r>
      <rPr>
        <sz val="12"/>
        <rFont val="Arial Narrow"/>
        <family val="2"/>
      </rPr>
      <t xml:space="preserve">de la documentación por parte del contratista para el Informe de Liquidación. </t>
    </r>
  </si>
  <si>
    <r>
      <rPr>
        <b/>
        <sz val="12"/>
        <color theme="1"/>
        <rFont val="Arial Narrow"/>
        <family val="2"/>
      </rPr>
      <t>Contratista:</t>
    </r>
    <r>
      <rPr>
        <sz val="12"/>
        <color theme="1"/>
        <rFont val="Arial Narrow"/>
        <family val="2"/>
      </rPr>
      <t xml:space="preserve"> Consorcio Aguas de San Martín y 6 de Abril (RODSA y NYR Construcción)
</t>
    </r>
    <r>
      <rPr>
        <b/>
        <sz val="12"/>
        <color theme="1"/>
        <rFont val="Arial Narrow"/>
        <family val="2"/>
      </rPr>
      <t>Contrato:</t>
    </r>
    <r>
      <rPr>
        <sz val="12"/>
        <color theme="1"/>
        <rFont val="Arial Narrow"/>
        <family val="2"/>
      </rPr>
      <t xml:space="preserve"> 32-2017
</t>
    </r>
    <r>
      <rPr>
        <b/>
        <sz val="12"/>
        <color theme="1"/>
        <rFont val="Arial Narrow"/>
        <family val="2"/>
      </rPr>
      <t xml:space="preserve">Orden de Proceder: </t>
    </r>
    <r>
      <rPr>
        <sz val="12"/>
        <color theme="1"/>
        <rFont val="Arial Narrow"/>
        <family val="2"/>
      </rPr>
      <t xml:space="preserve">10 de octubre 2017  
</t>
    </r>
    <r>
      <rPr>
        <b/>
        <sz val="12"/>
        <color theme="1"/>
        <rFont val="Arial Narrow"/>
        <family val="2"/>
      </rPr>
      <t>Fecha de Terminación:</t>
    </r>
    <r>
      <rPr>
        <sz val="12"/>
        <color theme="1"/>
        <rFont val="Arial Narrow"/>
        <family val="2"/>
      </rPr>
      <t xml:space="preserve"> 29 junio de 2020
</t>
    </r>
    <r>
      <rPr>
        <b/>
        <sz val="12"/>
        <color theme="1"/>
        <rFont val="Arial Narrow"/>
        <family val="2"/>
      </rPr>
      <t xml:space="preserve">Status: </t>
    </r>
    <r>
      <rPr>
        <sz val="12"/>
        <color theme="1"/>
        <rFont val="Arial Narrow"/>
        <family val="2"/>
      </rPr>
      <t xml:space="preserve">Se esta esperando la entrega de documentación por parte del contratista para el Informe de Liquidación. </t>
    </r>
  </si>
  <si>
    <r>
      <rPr>
        <b/>
        <sz val="12"/>
        <color theme="1"/>
        <rFont val="Arial Narrow"/>
        <family val="2"/>
      </rPr>
      <t xml:space="preserve">Contratista: </t>
    </r>
    <r>
      <rPr>
        <sz val="12"/>
        <color theme="1"/>
        <rFont val="Arial Narrow"/>
        <family val="2"/>
      </rPr>
      <t xml:space="preserve">ROSANRO, S.A / Administrador del Proyecto: INVERSIONES RLB
</t>
    </r>
    <r>
      <rPr>
        <b/>
        <sz val="12"/>
        <color theme="1"/>
        <rFont val="Arial Narrow"/>
        <family val="2"/>
      </rPr>
      <t xml:space="preserve">Contrato: </t>
    </r>
    <r>
      <rPr>
        <sz val="12"/>
        <color theme="1"/>
        <rFont val="Arial Narrow"/>
        <family val="2"/>
      </rPr>
      <t xml:space="preserve">149-2012
</t>
    </r>
    <r>
      <rPr>
        <b/>
        <sz val="12"/>
        <color theme="1"/>
        <rFont val="Arial Narrow"/>
        <family val="2"/>
      </rPr>
      <t xml:space="preserve">Orden de Proceder: </t>
    </r>
    <r>
      <rPr>
        <sz val="12"/>
        <color theme="1"/>
        <rFont val="Arial Narrow"/>
        <family val="2"/>
      </rPr>
      <t xml:space="preserve">07 enero de 2013
</t>
    </r>
    <r>
      <rPr>
        <b/>
        <sz val="12"/>
        <color theme="1"/>
        <rFont val="Arial Narrow"/>
        <family val="2"/>
      </rPr>
      <t xml:space="preserve">Fecha de Terminación: </t>
    </r>
    <r>
      <rPr>
        <sz val="12"/>
        <color theme="1"/>
        <rFont val="Arial Narrow"/>
        <family val="2"/>
      </rPr>
      <t xml:space="preserve">30 de abril de 2017
</t>
    </r>
    <r>
      <rPr>
        <b/>
        <sz val="12"/>
        <color theme="1"/>
        <rFont val="Arial Narrow"/>
        <family val="2"/>
      </rPr>
      <t>Status:</t>
    </r>
    <r>
      <rPr>
        <sz val="12"/>
        <color theme="1"/>
        <rFont val="Arial Narrow"/>
        <family val="2"/>
      </rPr>
      <t xml:space="preserve"> El contratista sigue sin entregar las cuentas formales para su revisión. Las Cuentas No.9 y No.10 se presentaron en borrador, pendiente que el contratista presente la cuenta formal para verificar que todos los trabajos fueron ejecutados.  
Se realizó reunión con el contratista y se definió el monto a disminuir del contrato para el cierre del mismo. </t>
    </r>
  </si>
  <si>
    <r>
      <rPr>
        <b/>
        <sz val="12"/>
        <color theme="1"/>
        <rFont val="Arial Narrow"/>
        <family val="2"/>
      </rPr>
      <t>Contratista:</t>
    </r>
    <r>
      <rPr>
        <sz val="12"/>
        <color theme="1"/>
        <rFont val="Arial Narrow"/>
        <family val="2"/>
      </rPr>
      <t xml:space="preserve"> Estudio de Ingeniería S.A.
</t>
    </r>
    <r>
      <rPr>
        <b/>
        <sz val="12"/>
        <color theme="1"/>
        <rFont val="Arial Narrow"/>
        <family val="2"/>
      </rPr>
      <t>Contrato:</t>
    </r>
    <r>
      <rPr>
        <sz val="12"/>
        <color theme="1"/>
        <rFont val="Arial Narrow"/>
        <family val="2"/>
      </rPr>
      <t xml:space="preserve"> 10-2019
</t>
    </r>
    <r>
      <rPr>
        <b/>
        <sz val="12"/>
        <color theme="1"/>
        <rFont val="Arial Narrow"/>
        <family val="2"/>
      </rPr>
      <t>Orden de Proceder: 5</t>
    </r>
    <r>
      <rPr>
        <sz val="12"/>
        <color theme="1"/>
        <rFont val="Arial Narrow"/>
        <family val="2"/>
      </rPr>
      <t xml:space="preserve"> de junio 2019
</t>
    </r>
    <r>
      <rPr>
        <b/>
        <sz val="12"/>
        <color theme="1"/>
        <rFont val="Arial Narrow"/>
        <family val="2"/>
      </rPr>
      <t>Fecha de Terminación:</t>
    </r>
    <r>
      <rPr>
        <sz val="12"/>
        <color theme="1"/>
        <rFont val="Arial Narrow"/>
        <family val="2"/>
      </rPr>
      <t xml:space="preserve"> 30 mayo 2020
</t>
    </r>
    <r>
      <rPr>
        <b/>
        <sz val="12"/>
        <color theme="1"/>
        <rFont val="Arial Narrow"/>
        <family val="2"/>
      </rPr>
      <t>Status:</t>
    </r>
    <r>
      <rPr>
        <sz val="12"/>
        <color theme="1"/>
        <rFont val="Arial Narrow"/>
        <family val="2"/>
      </rPr>
      <t xml:space="preserve"> en espera de la entrega de documentación por parte del contratista para el Informe de Liquidación. </t>
    </r>
  </si>
  <si>
    <t>En evaluacion financiera del pliego de cargos para continuar con el trámite de licitación del proyecto</t>
  </si>
  <si>
    <r>
      <rPr>
        <b/>
        <sz val="12"/>
        <color theme="1"/>
        <rFont val="Arial Narrow"/>
        <family val="2"/>
      </rPr>
      <t>No. Acto Público:</t>
    </r>
    <r>
      <rPr>
        <sz val="12"/>
        <color theme="1"/>
        <rFont val="Arial Narrow"/>
        <family val="2"/>
      </rPr>
      <t xml:space="preserve"> 2018-2-66-0-08-LP-013834
</t>
    </r>
    <r>
      <rPr>
        <b/>
        <sz val="12"/>
        <color theme="1"/>
        <rFont val="Arial Narrow"/>
        <family val="2"/>
      </rPr>
      <t xml:space="preserve">Status: </t>
    </r>
    <r>
      <rPr>
        <sz val="12"/>
        <color theme="1"/>
        <rFont val="Arial Narrow"/>
        <family val="2"/>
      </rPr>
      <t>Mediante Resolución Ejecutiva N° 129 - 2021 / Publicada en PanamaCompra.com, se descalifica al Consorcio INGETEC-SEURECA del Acto Público 2018-2-66-0-08-LP-013834 y se autoriza a realizar negociaciones con el segundo proponente con mejor calificaciones del acto público.
Actualmente en proceso de definición y perfeccionamiento del Contrato.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</si>
</sst>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37" x14ac:knownFonts="1">
    <font>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2"/>
      <color theme="1"/>
      <name val="Arial"/>
      <family val="2"/>
    </font>
    <font>
      <b/>
      <sz val="12"/>
      <color theme="1"/>
      <name val="Arial"/>
      <family val="2"/>
    </font>
    <font>
      <b/>
      <sz val="12"/>
      <color theme="0"/>
      <name val="Arial"/>
      <family val="2"/>
    </font>
    <font>
      <sz val="12"/>
      <color theme="1"/>
      <name val="Arial Narrow"/>
      <family val="2"/>
    </font>
    <font>
      <sz val="12"/>
      <name val="Arial Narrow"/>
      <family val="2"/>
    </font>
    <font>
      <sz val="12"/>
      <color rgb="FF000000"/>
      <name val="Arial Narrow"/>
      <family val="2"/>
    </font>
    <font>
      <b/>
      <sz val="14"/>
      <color theme="1"/>
      <name val="Arial Narrow"/>
      <family val="2"/>
    </font>
    <font>
      <b/>
      <sz val="11"/>
      <color theme="0"/>
      <name val="Arial Narrow"/>
      <family val="2"/>
    </font>
    <font>
      <b/>
      <sz val="12"/>
      <color rgb="FFFFFFFF"/>
      <name val="Arial Narrow"/>
      <family val="2"/>
    </font>
    <font>
      <b/>
      <sz val="12"/>
      <color rgb="FF000000"/>
      <name val="Arial Narrow"/>
      <family val="2"/>
    </font>
    <font>
      <b/>
      <sz val="12"/>
      <name val="Arial Narrow"/>
      <family val="2"/>
    </font>
    <font>
      <b/>
      <sz val="12"/>
      <color theme="0"/>
      <name val="Arial Narrow"/>
      <family val="2"/>
    </font>
    <font>
      <b/>
      <sz val="12"/>
      <color theme="1"/>
      <name val="Arial Narrow"/>
      <family val="2"/>
    </font>
    <font>
      <b/>
      <sz val="11"/>
      <color theme="0"/>
      <name val="Arial"/>
      <family val="2"/>
    </font>
    <font>
      <b/>
      <sz val="12"/>
      <name val="Calibri"/>
      <family val="2"/>
      <scheme val="minor"/>
    </font>
    <font>
      <sz val="10"/>
      <name val="Arial Narrow"/>
      <family val="2"/>
    </font>
    <font>
      <sz val="12"/>
      <color theme="0"/>
      <name val="Arial"/>
      <family val="2"/>
    </font>
    <font>
      <b/>
      <sz val="16"/>
      <color theme="0"/>
      <name val="Calibri"/>
      <family val="2"/>
      <scheme val="minor"/>
    </font>
    <font>
      <b/>
      <sz val="11"/>
      <color theme="1"/>
      <name val="Arial Narrow"/>
      <family val="2"/>
    </font>
    <font>
      <sz val="12"/>
      <color theme="0"/>
      <name val="Arial Narrow"/>
      <family val="2"/>
    </font>
    <font>
      <b/>
      <sz val="10"/>
      <name val="Arial Narrow"/>
      <family val="2"/>
    </font>
    <font>
      <b/>
      <sz val="11"/>
      <name val="Arial Narrow"/>
      <family val="2"/>
    </font>
    <font>
      <sz val="10"/>
      <color theme="1"/>
      <name val="Arial Narrow"/>
      <family val="2"/>
    </font>
    <font>
      <b/>
      <sz val="16"/>
      <name val="Arial Narrow"/>
      <family val="2"/>
    </font>
    <font>
      <b/>
      <sz val="11"/>
      <color rgb="FFFFFFFF"/>
      <name val="Arial Narrow"/>
      <family val="2"/>
    </font>
    <font>
      <b/>
      <sz val="8"/>
      <color theme="1"/>
      <name val="Arial Narrow"/>
      <family val="2"/>
    </font>
    <font>
      <b/>
      <sz val="10"/>
      <color theme="1"/>
      <name val="Arial Narrow"/>
      <family val="2"/>
    </font>
    <font>
      <b/>
      <sz val="11"/>
      <color theme="1"/>
      <name val="Calibri"/>
      <family val="2"/>
      <scheme val="minor"/>
    </font>
    <font>
      <b/>
      <u/>
      <sz val="12"/>
      <name val="Arial Narrow"/>
      <family val="2"/>
    </font>
    <font>
      <b/>
      <sz val="12"/>
      <name val="Arial"/>
      <family val="2"/>
    </font>
    <font>
      <b/>
      <u/>
      <sz val="12"/>
      <color theme="1"/>
      <name val="Arial Narrow"/>
      <family val="2"/>
    </font>
    <font>
      <u/>
      <sz val="12"/>
      <color theme="1"/>
      <name val="Arial Narrow"/>
      <family val="2"/>
    </font>
    <font>
      <b/>
      <sz val="10"/>
      <color theme="0"/>
      <name val="Arial Narrow"/>
      <family val="2"/>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style="thin">
        <color indexed="64"/>
      </top>
      <bottom style="double">
        <color indexed="64"/>
      </bottom>
      <diagonal/>
    </border>
    <border>
      <left style="double">
        <color theme="0" tint="-0.499984740745262"/>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bottom style="thin">
        <color indexed="64"/>
      </bottom>
      <diagonal/>
    </border>
    <border>
      <left style="double">
        <color theme="0" tint="-0.499984740745262"/>
      </left>
      <right/>
      <top style="thin">
        <color indexed="64"/>
      </top>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top/>
      <bottom style="thin">
        <color theme="0" tint="-0.499984740745262"/>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indexed="64"/>
      </left>
      <right/>
      <top/>
      <bottom/>
      <diagonal/>
    </border>
    <border>
      <left style="thin">
        <color theme="0" tint="-0.499984740745262"/>
      </left>
      <right style="thin">
        <color theme="0" tint="-0.499984740745262"/>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style="thin">
        <color indexed="64"/>
      </top>
      <bottom style="double">
        <color indexed="64"/>
      </bottom>
      <diagonal/>
    </border>
    <border>
      <left style="thin">
        <color indexed="64"/>
      </left>
      <right style="thin">
        <color indexed="64"/>
      </right>
      <top/>
      <bottom/>
      <diagonal/>
    </border>
    <border>
      <left style="medium">
        <color rgb="FFFFFFFF"/>
      </left>
      <right style="medium">
        <color rgb="FFFFFFFF"/>
      </right>
      <top/>
      <bottom/>
      <diagonal/>
    </border>
    <border>
      <left/>
      <right/>
      <top/>
      <bottom style="thin">
        <color theme="0" tint="-0.499984740745262"/>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7">
    <xf numFmtId="0" fontId="0" fillId="0" borderId="0" xfId="0"/>
    <xf numFmtId="0" fontId="3" fillId="0" borderId="0" xfId="0" applyFont="1"/>
    <xf numFmtId="0" fontId="4" fillId="2" borderId="0" xfId="0" applyFont="1" applyFill="1" applyBorder="1" applyAlignment="1">
      <alignment horizontal="left" vertical="center" wrapText="1"/>
    </xf>
    <xf numFmtId="0" fontId="9" fillId="2" borderId="1" xfId="0" applyFont="1" applyFill="1" applyBorder="1" applyAlignment="1">
      <alignment vertical="center" wrapText="1" readingOrder="1"/>
    </xf>
    <xf numFmtId="0" fontId="12" fillId="3" borderId="1" xfId="0" applyFont="1" applyFill="1" applyBorder="1" applyAlignment="1">
      <alignment horizontal="center" vertical="center" wrapText="1" readingOrder="1"/>
    </xf>
    <xf numFmtId="0" fontId="16" fillId="2"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readingOrder="1"/>
    </xf>
    <xf numFmtId="4" fontId="8" fillId="0" borderId="1" xfId="0" applyNumberFormat="1" applyFont="1" applyFill="1" applyBorder="1" applyAlignment="1">
      <alignment horizontal="center" vertical="center" wrapText="1" readingOrder="1"/>
    </xf>
    <xf numFmtId="0" fontId="8" fillId="0" borderId="1" xfId="0" applyFont="1" applyFill="1" applyBorder="1" applyAlignment="1">
      <alignment horizontal="left" vertical="center" wrapText="1" indent="1" readingOrder="1"/>
    </xf>
    <xf numFmtId="9" fontId="8" fillId="0" borderId="1" xfId="0" applyNumberFormat="1" applyFont="1" applyFill="1" applyBorder="1" applyAlignment="1">
      <alignment horizontal="center" vertical="center" wrapText="1" readingOrder="1"/>
    </xf>
    <xf numFmtId="0" fontId="15" fillId="3" borderId="1" xfId="0" applyFont="1" applyFill="1" applyBorder="1" applyAlignment="1">
      <alignment horizontal="center" vertical="center" wrapText="1"/>
    </xf>
    <xf numFmtId="1" fontId="15" fillId="3" borderId="8"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readingOrder="1"/>
    </xf>
    <xf numFmtId="0" fontId="5" fillId="2" borderId="0" xfId="0" applyFont="1" applyFill="1" applyBorder="1" applyAlignment="1">
      <alignment horizontal="center"/>
    </xf>
    <xf numFmtId="0" fontId="10" fillId="2" borderId="0" xfId="0" applyFont="1" applyFill="1" applyBorder="1" applyAlignment="1">
      <alignment horizontal="center" vertical="center"/>
    </xf>
    <xf numFmtId="3" fontId="6" fillId="3" borderId="16" xfId="0" applyNumberFormat="1" applyFont="1" applyFill="1" applyBorder="1" applyAlignment="1">
      <alignment horizontal="right" vertical="center"/>
    </xf>
    <xf numFmtId="2" fontId="6" fillId="3" borderId="18" xfId="0" applyNumberFormat="1" applyFont="1" applyFill="1" applyBorder="1" applyAlignment="1">
      <alignment horizontal="center" vertical="center" wrapText="1"/>
    </xf>
    <xf numFmtId="2" fontId="6" fillId="3" borderId="22" xfId="0" applyNumberFormat="1" applyFont="1" applyFill="1" applyBorder="1" applyAlignment="1">
      <alignment horizontal="center" vertical="center" wrapText="1"/>
    </xf>
    <xf numFmtId="2" fontId="6" fillId="3" borderId="23"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3" borderId="7" xfId="0" applyNumberFormat="1" applyFont="1" applyFill="1" applyBorder="1" applyAlignment="1">
      <alignment horizontal="center" vertical="center" wrapText="1"/>
    </xf>
    <xf numFmtId="3" fontId="8" fillId="2" borderId="1" xfId="0" applyNumberFormat="1" applyFont="1" applyFill="1" applyBorder="1" applyAlignment="1">
      <alignment horizontal="left" vertical="center" wrapText="1"/>
    </xf>
    <xf numFmtId="2" fontId="6" fillId="3" borderId="8" xfId="0" applyNumberFormat="1" applyFont="1" applyFill="1" applyBorder="1" applyAlignment="1">
      <alignment horizontal="center" vertical="center" wrapText="1"/>
    </xf>
    <xf numFmtId="2" fontId="20" fillId="3" borderId="6" xfId="0" applyNumberFormat="1" applyFont="1" applyFill="1" applyBorder="1" applyAlignment="1">
      <alignment horizontal="center" vertical="center" wrapText="1"/>
    </xf>
    <xf numFmtId="0" fontId="0" fillId="0" borderId="0" xfId="0" applyAlignment="1">
      <alignment horizontal="center"/>
    </xf>
    <xf numFmtId="0" fontId="14" fillId="5" borderId="2" xfId="0" applyFont="1" applyFill="1" applyBorder="1" applyAlignment="1">
      <alignment horizontal="center" vertical="center" wrapText="1"/>
    </xf>
    <xf numFmtId="0" fontId="18" fillId="5" borderId="14" xfId="0" applyFont="1" applyFill="1" applyBorder="1" applyAlignment="1">
      <alignment horizontal="center" vertical="center" wrapText="1"/>
    </xf>
    <xf numFmtId="4" fontId="14" fillId="5" borderId="0" xfId="0" applyNumberFormat="1" applyFont="1" applyFill="1" applyBorder="1" applyAlignment="1">
      <alignment horizontal="center" vertical="center" wrapText="1" readingOrder="1"/>
    </xf>
    <xf numFmtId="0" fontId="14" fillId="5" borderId="0" xfId="0" applyFont="1" applyFill="1" applyBorder="1" applyAlignment="1">
      <alignment horizontal="center" vertical="center" wrapText="1" readingOrder="1"/>
    </xf>
    <xf numFmtId="0" fontId="3" fillId="0" borderId="0" xfId="0" applyFont="1" applyAlignment="1"/>
    <xf numFmtId="0" fontId="19" fillId="5" borderId="5" xfId="0" applyFont="1" applyFill="1" applyBorder="1" applyAlignment="1">
      <alignment vertical="center" wrapText="1"/>
    </xf>
    <xf numFmtId="0" fontId="17" fillId="3" borderId="3" xfId="0" applyFont="1" applyFill="1" applyBorder="1" applyAlignment="1">
      <alignment horizontal="center" vertical="center"/>
    </xf>
    <xf numFmtId="0" fontId="17" fillId="3" borderId="3" xfId="0" applyFont="1" applyFill="1" applyBorder="1" applyAlignment="1">
      <alignment horizontal="center" vertical="center" wrapText="1"/>
    </xf>
    <xf numFmtId="164" fontId="17" fillId="3" borderId="3" xfId="1" applyNumberFormat="1" applyFont="1" applyFill="1" applyBorder="1" applyAlignment="1">
      <alignment horizontal="center" vertical="center" wrapText="1"/>
    </xf>
    <xf numFmtId="3" fontId="17" fillId="3" borderId="17" xfId="1" applyNumberFormat="1" applyFont="1" applyFill="1" applyBorder="1" applyAlignment="1">
      <alignment horizontal="right" vertical="center" wrapText="1"/>
    </xf>
    <xf numFmtId="0" fontId="16" fillId="2" borderId="0" xfId="0" applyFont="1" applyFill="1" applyBorder="1" applyAlignment="1">
      <alignment horizontal="center" vertical="center"/>
    </xf>
    <xf numFmtId="0" fontId="28" fillId="3" borderId="11" xfId="0" applyFont="1" applyFill="1" applyBorder="1" applyAlignment="1">
      <alignment horizontal="center" vertical="center" wrapText="1" readingOrder="1"/>
    </xf>
    <xf numFmtId="0" fontId="22" fillId="6" borderId="0" xfId="0" applyFont="1" applyFill="1" applyAlignment="1">
      <alignment horizontal="center"/>
    </xf>
    <xf numFmtId="0" fontId="3" fillId="0" borderId="0" xfId="0" applyFont="1" applyFill="1" applyAlignment="1">
      <alignment horizontal="left"/>
    </xf>
    <xf numFmtId="3" fontId="3" fillId="0" borderId="0" xfId="0" applyNumberFormat="1" applyFont="1"/>
    <xf numFmtId="4" fontId="3" fillId="0" borderId="0" xfId="0" applyNumberFormat="1" applyFont="1"/>
    <xf numFmtId="0" fontId="26" fillId="0" borderId="0" xfId="0" applyFont="1"/>
    <xf numFmtId="0" fontId="22" fillId="7" borderId="0" xfId="0" applyFont="1" applyFill="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Fill="1" applyAlignment="1">
      <alignment horizontal="left" wrapText="1"/>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7" fillId="2" borderId="1" xfId="0"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4" fontId="0" fillId="0" borderId="0" xfId="0" applyNumberFormat="1"/>
    <xf numFmtId="3" fontId="0" fillId="0" borderId="0" xfId="0" applyNumberFormat="1"/>
    <xf numFmtId="0" fontId="29" fillId="2" borderId="0" xfId="0" applyFont="1" applyFill="1" applyBorder="1" applyAlignment="1">
      <alignment horizontal="center" vertical="center"/>
    </xf>
    <xf numFmtId="0" fontId="17" fillId="3" borderId="0" xfId="0" applyFont="1" applyFill="1" applyBorder="1" applyAlignment="1">
      <alignment horizontal="left" vertical="center"/>
    </xf>
    <xf numFmtId="3" fontId="7" fillId="2" borderId="1" xfId="1" applyNumberFormat="1" applyFont="1" applyFill="1" applyBorder="1" applyAlignment="1">
      <alignment horizontal="left" vertical="center" wrapText="1"/>
    </xf>
    <xf numFmtId="0" fontId="4" fillId="2" borderId="19" xfId="0" applyFont="1" applyFill="1" applyBorder="1" applyAlignment="1">
      <alignment horizontal="left" vertical="center" wrapText="1"/>
    </xf>
    <xf numFmtId="3" fontId="6" fillId="3" borderId="21" xfId="0" applyNumberFormat="1" applyFont="1" applyFill="1" applyBorder="1" applyAlignment="1">
      <alignment horizontal="left" vertical="center"/>
    </xf>
    <xf numFmtId="3" fontId="17" fillId="3" borderId="17" xfId="1" applyNumberFormat="1"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25" xfId="0" applyFont="1" applyFill="1" applyBorder="1" applyAlignment="1">
      <alignment horizontal="left" vertical="center" wrapText="1"/>
    </xf>
    <xf numFmtId="3" fontId="17" fillId="3" borderId="22" xfId="1" applyNumberFormat="1" applyFont="1" applyFill="1" applyBorder="1" applyAlignment="1">
      <alignment horizontal="left" vertical="center" wrapText="1"/>
    </xf>
    <xf numFmtId="0" fontId="6" fillId="3" borderId="1" xfId="0" applyFont="1" applyFill="1" applyBorder="1" applyAlignment="1">
      <alignment horizontal="left" vertical="center"/>
    </xf>
    <xf numFmtId="0" fontId="2"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3" fontId="6" fillId="3" borderId="21" xfId="1" applyNumberFormat="1" applyFont="1" applyFill="1" applyBorder="1" applyAlignment="1">
      <alignment horizontal="left" vertical="center" wrapText="1"/>
    </xf>
    <xf numFmtId="3" fontId="6" fillId="3" borderId="22" xfId="1"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3" fontId="6" fillId="3" borderId="29" xfId="0" applyNumberFormat="1" applyFont="1" applyFill="1" applyBorder="1" applyAlignment="1">
      <alignment horizontal="left" vertical="center"/>
    </xf>
    <xf numFmtId="3" fontId="6" fillId="3" borderId="7" xfId="1" applyNumberFormat="1" applyFont="1" applyFill="1" applyBorder="1" applyAlignment="1">
      <alignment horizontal="left" vertical="center" wrapText="1"/>
    </xf>
    <xf numFmtId="3" fontId="6" fillId="3" borderId="7" xfId="0" applyNumberFormat="1" applyFont="1" applyFill="1" applyBorder="1" applyAlignment="1">
      <alignment horizontal="left" vertical="center"/>
    </xf>
    <xf numFmtId="3" fontId="6" fillId="3" borderId="6" xfId="0" applyNumberFormat="1" applyFont="1" applyFill="1" applyBorder="1" applyAlignment="1">
      <alignment horizontal="left" vertical="center"/>
    </xf>
    <xf numFmtId="0" fontId="2" fillId="2" borderId="32" xfId="0" applyFont="1" applyFill="1" applyBorder="1" applyAlignment="1">
      <alignment horizontal="left" vertical="center"/>
    </xf>
    <xf numFmtId="0" fontId="0" fillId="2" borderId="32" xfId="0" applyFont="1" applyFill="1" applyBorder="1" applyAlignment="1">
      <alignment horizontal="left" vertical="center" wrapText="1"/>
    </xf>
    <xf numFmtId="0" fontId="0" fillId="2" borderId="35" xfId="0" applyFont="1" applyFill="1" applyBorder="1" applyAlignment="1">
      <alignment horizontal="left" vertical="center" wrapText="1"/>
    </xf>
    <xf numFmtId="0" fontId="6" fillId="3" borderId="6" xfId="0" applyFont="1" applyFill="1" applyBorder="1" applyAlignment="1">
      <alignment horizontal="left" vertical="center"/>
    </xf>
    <xf numFmtId="0" fontId="17" fillId="3" borderId="6" xfId="0" applyFont="1" applyFill="1" applyBorder="1" applyAlignment="1">
      <alignment horizontal="left" vertical="center"/>
    </xf>
    <xf numFmtId="3" fontId="17" fillId="3" borderId="8" xfId="1" applyNumberFormat="1" applyFont="1" applyFill="1" applyBorder="1" applyAlignment="1">
      <alignment horizontal="left" vertical="center" wrapText="1"/>
    </xf>
    <xf numFmtId="0" fontId="21" fillId="4" borderId="32" xfId="0" applyFont="1" applyFill="1" applyBorder="1" applyAlignment="1">
      <alignment horizontal="left" vertical="center"/>
    </xf>
    <xf numFmtId="0" fontId="0" fillId="2" borderId="31" xfId="0" applyFont="1" applyFill="1" applyBorder="1" applyAlignment="1">
      <alignment horizontal="left" vertical="center" wrapText="1"/>
    </xf>
    <xf numFmtId="0" fontId="0" fillId="0" borderId="0" xfId="0" applyAlignment="1">
      <alignment horizontal="left" vertical="center"/>
    </xf>
    <xf numFmtId="0" fontId="13" fillId="2" borderId="1" xfId="0" applyFont="1" applyFill="1" applyBorder="1" applyAlignment="1">
      <alignment vertical="center" wrapText="1" readingOrder="1"/>
    </xf>
    <xf numFmtId="0" fontId="7" fillId="2" borderId="1" xfId="0" applyFont="1" applyFill="1" applyBorder="1" applyAlignment="1">
      <alignment vertical="center" wrapText="1" readingOrder="1"/>
    </xf>
    <xf numFmtId="3" fontId="7" fillId="2" borderId="1" xfId="1" applyNumberFormat="1" applyFont="1" applyFill="1" applyBorder="1" applyAlignment="1">
      <alignment vertical="center" wrapText="1" readingOrder="1"/>
    </xf>
    <xf numFmtId="3" fontId="8" fillId="2" borderId="12" xfId="0" applyNumberFormat="1" applyFont="1" applyFill="1" applyBorder="1" applyAlignment="1">
      <alignment vertical="center" wrapText="1" readingOrder="1"/>
    </xf>
    <xf numFmtId="4" fontId="9" fillId="2" borderId="1" xfId="0" applyNumberFormat="1" applyFont="1" applyFill="1" applyBorder="1" applyAlignment="1">
      <alignment vertical="center" wrapText="1" readingOrder="1"/>
    </xf>
    <xf numFmtId="4" fontId="8" fillId="0" borderId="1" xfId="0" applyNumberFormat="1" applyFont="1" applyFill="1" applyBorder="1" applyAlignment="1">
      <alignment vertical="center" wrapText="1" readingOrder="1"/>
    </xf>
    <xf numFmtId="3" fontId="8" fillId="2" borderId="1" xfId="0" applyNumberFormat="1" applyFont="1" applyFill="1" applyBorder="1" applyAlignment="1">
      <alignment vertical="center" wrapText="1" readingOrder="1"/>
    </xf>
    <xf numFmtId="2" fontId="9" fillId="2" borderId="1" xfId="0" applyNumberFormat="1" applyFont="1" applyFill="1" applyBorder="1" applyAlignment="1">
      <alignment vertical="center" wrapText="1" readingOrder="1"/>
    </xf>
    <xf numFmtId="0" fontId="13" fillId="3" borderId="13" xfId="0" applyFont="1" applyFill="1" applyBorder="1" applyAlignment="1">
      <alignment vertical="center" wrapText="1" readingOrder="1"/>
    </xf>
    <xf numFmtId="0" fontId="13" fillId="2" borderId="12" xfId="0" applyFont="1" applyFill="1" applyBorder="1" applyAlignment="1">
      <alignment vertical="center" wrapText="1" readingOrder="1"/>
    </xf>
    <xf numFmtId="0" fontId="9" fillId="2" borderId="12" xfId="0" applyFont="1" applyFill="1" applyBorder="1" applyAlignment="1">
      <alignment vertical="center" wrapText="1" readingOrder="1"/>
    </xf>
    <xf numFmtId="4" fontId="9" fillId="2" borderId="12" xfId="0" applyNumberFormat="1" applyFont="1" applyFill="1" applyBorder="1" applyAlignment="1">
      <alignment vertical="center" wrapText="1" readingOrder="1"/>
    </xf>
    <xf numFmtId="4" fontId="8" fillId="2" borderId="1" xfId="0" applyNumberFormat="1" applyFont="1" applyFill="1" applyBorder="1" applyAlignment="1">
      <alignment vertical="center" wrapText="1" readingOrder="1"/>
    </xf>
    <xf numFmtId="3" fontId="9" fillId="2" borderId="1" xfId="0" applyNumberFormat="1" applyFont="1" applyFill="1" applyBorder="1" applyAlignment="1">
      <alignment vertical="center" wrapText="1" readingOrder="1"/>
    </xf>
    <xf numFmtId="4" fontId="8" fillId="2" borderId="12" xfId="0" applyNumberFormat="1" applyFont="1" applyFill="1" applyBorder="1" applyAlignment="1">
      <alignment vertical="center" wrapText="1" readingOrder="1"/>
    </xf>
    <xf numFmtId="9" fontId="8" fillId="0" borderId="1" xfId="2" applyFont="1" applyFill="1" applyBorder="1" applyAlignment="1">
      <alignment horizontal="center" vertical="center" wrapText="1" readingOrder="1"/>
    </xf>
    <xf numFmtId="4" fontId="27" fillId="5" borderId="2" xfId="1" applyNumberFormat="1" applyFont="1" applyFill="1" applyBorder="1" applyAlignment="1">
      <alignment horizontal="center" vertical="center" wrapText="1"/>
    </xf>
    <xf numFmtId="0" fontId="6" fillId="3" borderId="6" xfId="0" applyFont="1" applyFill="1" applyBorder="1" applyAlignment="1">
      <alignment horizontal="center" vertical="center"/>
    </xf>
    <xf numFmtId="3" fontId="17" fillId="3" borderId="16" xfId="1" applyNumberFormat="1" applyFont="1" applyFill="1" applyBorder="1" applyAlignment="1">
      <alignment horizontal="center" vertical="center" wrapText="1"/>
    </xf>
    <xf numFmtId="3" fontId="17" fillId="3" borderId="21" xfId="1" applyNumberFormat="1" applyFont="1" applyFill="1" applyBorder="1" applyAlignment="1">
      <alignment horizontal="center" vertical="center" wrapText="1"/>
    </xf>
    <xf numFmtId="3" fontId="6" fillId="3" borderId="21" xfId="1" applyNumberFormat="1" applyFont="1" applyFill="1" applyBorder="1" applyAlignment="1">
      <alignment horizontal="center" vertical="center" wrapText="1"/>
    </xf>
    <xf numFmtId="3" fontId="17" fillId="3" borderId="20" xfId="0" applyNumberFormat="1" applyFont="1" applyFill="1" applyBorder="1" applyAlignment="1">
      <alignment horizontal="center" vertical="center"/>
    </xf>
    <xf numFmtId="3" fontId="7" fillId="2" borderId="1"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16" fillId="2" borderId="0" xfId="0" applyFont="1" applyFill="1" applyBorder="1" applyAlignment="1">
      <alignment horizontal="right" vertical="center"/>
    </xf>
    <xf numFmtId="0" fontId="30" fillId="2" borderId="0" xfId="0" applyFont="1" applyFill="1" applyBorder="1" applyAlignment="1">
      <alignment horizontal="center" vertical="center"/>
    </xf>
    <xf numFmtId="4" fontId="9" fillId="2" borderId="9" xfId="0" applyNumberFormat="1" applyFont="1" applyFill="1" applyBorder="1" applyAlignment="1">
      <alignment horizontal="center" vertical="center" wrapText="1"/>
    </xf>
    <xf numFmtId="2" fontId="6" fillId="3" borderId="16" xfId="0" applyNumberFormat="1" applyFont="1" applyFill="1" applyBorder="1" applyAlignment="1">
      <alignment horizontal="center" vertical="center" wrapText="1"/>
    </xf>
    <xf numFmtId="2" fontId="6" fillId="3" borderId="17" xfId="0" applyNumberFormat="1" applyFont="1" applyFill="1" applyBorder="1" applyAlignment="1">
      <alignment horizontal="center" vertical="center" wrapText="1"/>
    </xf>
    <xf numFmtId="2" fontId="6" fillId="3" borderId="2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16" fillId="2" borderId="1" xfId="0" applyFont="1" applyFill="1" applyBorder="1" applyAlignment="1">
      <alignment vertical="center" wrapText="1" readingOrder="1"/>
    </xf>
    <xf numFmtId="0" fontId="8" fillId="2" borderId="1" xfId="0" applyFont="1" applyFill="1" applyBorder="1" applyAlignment="1">
      <alignment horizontal="left" vertical="center" wrapText="1" indent="1" readingOrder="1"/>
    </xf>
    <xf numFmtId="0" fontId="7" fillId="2" borderId="1" xfId="0" applyFont="1" applyFill="1" applyBorder="1" applyAlignment="1">
      <alignment horizontal="justify" vertical="center" wrapText="1"/>
    </xf>
    <xf numFmtId="0" fontId="8" fillId="0" borderId="12" xfId="0" applyFont="1" applyFill="1" applyBorder="1" applyAlignment="1">
      <alignment horizontal="center" vertical="center" wrapText="1" readingOrder="1"/>
    </xf>
    <xf numFmtId="4" fontId="8" fillId="0" borderId="12" xfId="0" applyNumberFormat="1" applyFont="1" applyFill="1" applyBorder="1" applyAlignment="1">
      <alignment horizontal="center" vertical="center" wrapText="1" readingOrder="1"/>
    </xf>
    <xf numFmtId="2" fontId="9" fillId="2" borderId="1" xfId="0" applyNumberFormat="1" applyFont="1" applyFill="1" applyBorder="1" applyAlignment="1">
      <alignment horizontal="left" vertical="center" wrapText="1"/>
    </xf>
    <xf numFmtId="0" fontId="8"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readingOrder="1"/>
    </xf>
    <xf numFmtId="0" fontId="7" fillId="2" borderId="27" xfId="0" applyFont="1" applyFill="1" applyBorder="1" applyAlignment="1">
      <alignment horizontal="left" vertical="center" wrapText="1"/>
    </xf>
    <xf numFmtId="3" fontId="7" fillId="2" borderId="27" xfId="1" applyNumberFormat="1" applyFont="1" applyFill="1" applyBorder="1" applyAlignment="1">
      <alignment horizontal="center" vertical="center" wrapText="1"/>
    </xf>
    <xf numFmtId="3" fontId="8" fillId="2" borderId="27" xfId="0" applyNumberFormat="1" applyFont="1" applyFill="1" applyBorder="1" applyAlignment="1">
      <alignment horizontal="left" vertical="center" wrapText="1"/>
    </xf>
    <xf numFmtId="4" fontId="7" fillId="2" borderId="1" xfId="1" applyNumberFormat="1" applyFont="1" applyFill="1" applyBorder="1" applyAlignment="1">
      <alignment horizontal="center" vertical="center" wrapText="1"/>
    </xf>
    <xf numFmtId="4" fontId="9" fillId="2" borderId="0" xfId="0" applyNumberFormat="1" applyFont="1" applyFill="1" applyBorder="1" applyAlignment="1">
      <alignment horizontal="left" vertical="center" wrapText="1"/>
    </xf>
    <xf numFmtId="10" fontId="8" fillId="2" borderId="1" xfId="0" applyNumberFormat="1" applyFont="1" applyFill="1" applyBorder="1" applyAlignment="1">
      <alignment horizontal="left" vertical="center" wrapText="1"/>
    </xf>
    <xf numFmtId="9" fontId="9" fillId="2" borderId="1" xfId="2" applyFont="1" applyFill="1" applyBorder="1" applyAlignment="1">
      <alignment horizontal="center" vertical="center" wrapText="1"/>
    </xf>
    <xf numFmtId="4" fontId="9" fillId="2" borderId="9" xfId="0" applyNumberFormat="1" applyFont="1" applyFill="1" applyBorder="1" applyAlignment="1">
      <alignment horizontal="left" vertical="center" wrapText="1"/>
    </xf>
    <xf numFmtId="0" fontId="7" fillId="2" borderId="34" xfId="0" applyFont="1" applyFill="1" applyBorder="1" applyAlignment="1">
      <alignment horizontal="left" vertical="center" wrapText="1"/>
    </xf>
    <xf numFmtId="3" fontId="7" fillId="2" borderId="34" xfId="1" applyNumberFormat="1" applyFont="1" applyFill="1" applyBorder="1" applyAlignment="1">
      <alignment horizontal="center" vertical="center" wrapText="1"/>
    </xf>
    <xf numFmtId="3" fontId="8" fillId="2" borderId="34" xfId="0" applyNumberFormat="1" applyFont="1" applyFill="1" applyBorder="1" applyAlignment="1">
      <alignment horizontal="left" vertical="center" wrapText="1"/>
    </xf>
    <xf numFmtId="2" fontId="9" fillId="2" borderId="34"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9" fontId="8" fillId="2" borderId="1" xfId="2" applyFont="1" applyFill="1" applyBorder="1" applyAlignment="1">
      <alignment horizontal="center" vertical="center" wrapText="1"/>
    </xf>
    <xf numFmtId="2" fontId="8" fillId="2" borderId="1" xfId="0" applyNumberFormat="1" applyFont="1" applyFill="1" applyBorder="1" applyAlignment="1">
      <alignment horizontal="left" vertical="center" wrapText="1"/>
    </xf>
    <xf numFmtId="3" fontId="7" fillId="2" borderId="20" xfId="1" applyNumberFormat="1" applyFont="1" applyFill="1" applyBorder="1" applyAlignment="1">
      <alignment vertical="center" wrapText="1" readingOrder="1"/>
    </xf>
    <xf numFmtId="0" fontId="7" fillId="2" borderId="12" xfId="0" applyFont="1" applyFill="1" applyBorder="1" applyAlignment="1">
      <alignment horizontal="center" vertical="center" wrapText="1"/>
    </xf>
    <xf numFmtId="0" fontId="7" fillId="2" borderId="12" xfId="0" applyFont="1" applyFill="1" applyBorder="1" applyAlignment="1">
      <alignment horizontal="left" vertical="center" wrapText="1"/>
    </xf>
    <xf numFmtId="9" fontId="8" fillId="0" borderId="12" xfId="0" applyNumberFormat="1" applyFont="1" applyFill="1" applyBorder="1" applyAlignment="1">
      <alignment horizontal="center" vertical="center" wrapText="1" readingOrder="1"/>
    </xf>
    <xf numFmtId="2" fontId="9" fillId="2" borderId="12" xfId="0" applyNumberFormat="1" applyFont="1" applyFill="1" applyBorder="1" applyAlignment="1">
      <alignment horizontal="left" vertical="center" wrapText="1"/>
    </xf>
    <xf numFmtId="0" fontId="14" fillId="0" borderId="12" xfId="0" applyFont="1" applyFill="1" applyBorder="1" applyAlignment="1">
      <alignment horizontal="center" vertical="center" wrapText="1" readingOrder="1"/>
    </xf>
    <xf numFmtId="0" fontId="14" fillId="0" borderId="37" xfId="0" applyFont="1" applyFill="1" applyBorder="1" applyAlignment="1">
      <alignment horizontal="center" vertical="center" wrapText="1" readingOrder="1"/>
    </xf>
    <xf numFmtId="0" fontId="14" fillId="0" borderId="1" xfId="0" applyFont="1" applyFill="1" applyBorder="1" applyAlignment="1">
      <alignment horizontal="center" vertical="center" wrapText="1" readingOrder="1"/>
    </xf>
    <xf numFmtId="0" fontId="7" fillId="0" borderId="1" xfId="0" applyFont="1" applyBorder="1"/>
    <xf numFmtId="9" fontId="7" fillId="0" borderId="1" xfId="2" applyFont="1" applyBorder="1" applyAlignment="1">
      <alignment horizontal="center" vertical="center"/>
    </xf>
    <xf numFmtId="4" fontId="7" fillId="0" borderId="1" xfId="0" applyNumberFormat="1" applyFont="1" applyBorder="1" applyAlignment="1">
      <alignment horizontal="center" vertical="center"/>
    </xf>
    <xf numFmtId="0" fontId="7" fillId="0" borderId="1" xfId="0" applyFont="1" applyBorder="1" applyAlignment="1">
      <alignment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10" fontId="8" fillId="2" borderId="12" xfId="0" applyNumberFormat="1" applyFont="1" applyFill="1" applyBorder="1" applyAlignment="1">
      <alignment vertical="center" wrapText="1"/>
    </xf>
    <xf numFmtId="0" fontId="8" fillId="2" borderId="1" xfId="0" applyFont="1" applyFill="1" applyBorder="1" applyAlignment="1">
      <alignment vertical="center" wrapText="1" readingOrder="1"/>
    </xf>
    <xf numFmtId="0" fontId="9" fillId="2" borderId="1" xfId="0" applyFont="1" applyFill="1" applyBorder="1" applyAlignment="1">
      <alignment horizontal="left" vertical="center" wrapText="1" readingOrder="1"/>
    </xf>
    <xf numFmtId="0" fontId="7" fillId="2" borderId="13" xfId="0" applyFont="1" applyFill="1" applyBorder="1" applyAlignment="1">
      <alignment horizontal="center" vertical="center" wrapText="1"/>
    </xf>
    <xf numFmtId="2" fontId="9" fillId="2" borderId="14" xfId="0" applyNumberFormat="1" applyFont="1" applyFill="1" applyBorder="1" applyAlignment="1">
      <alignment horizontal="left" vertical="center" wrapText="1"/>
    </xf>
    <xf numFmtId="4" fontId="9" fillId="2" borderId="1" xfId="0" applyNumberFormat="1" applyFont="1" applyFill="1" applyBorder="1" applyAlignment="1">
      <alignment horizontal="center" vertical="center" wrapText="1"/>
    </xf>
    <xf numFmtId="0" fontId="7" fillId="0" borderId="1" xfId="0" applyFont="1" applyBorder="1" applyAlignment="1">
      <alignment vertical="center" wrapText="1"/>
    </xf>
    <xf numFmtId="3" fontId="8"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left" vertical="center" wrapText="1"/>
    </xf>
    <xf numFmtId="10" fontId="7" fillId="2" borderId="1" xfId="2" applyNumberFormat="1" applyFont="1" applyFill="1" applyBorder="1" applyAlignment="1">
      <alignment horizontal="center" vertical="center" wrapText="1"/>
    </xf>
    <xf numFmtId="10" fontId="9" fillId="2" borderId="1" xfId="2" applyNumberFormat="1" applyFont="1" applyFill="1" applyBorder="1" applyAlignment="1">
      <alignment horizontal="center" vertical="center" wrapText="1"/>
    </xf>
    <xf numFmtId="2" fontId="13" fillId="2" borderId="1" xfId="0" applyNumberFormat="1" applyFont="1" applyFill="1" applyBorder="1" applyAlignment="1">
      <alignment horizontal="left" vertical="center" wrapText="1"/>
    </xf>
    <xf numFmtId="2" fontId="9" fillId="2" borderId="27" xfId="0" applyNumberFormat="1" applyFont="1" applyFill="1" applyBorder="1" applyAlignment="1">
      <alignment horizontal="left" vertical="center" wrapText="1"/>
    </xf>
    <xf numFmtId="4"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2" fontId="9" fillId="2" borderId="1" xfId="0" applyNumberFormat="1" applyFont="1" applyFill="1" applyBorder="1" applyAlignment="1">
      <alignment horizontal="left" vertical="center" wrapText="1"/>
    </xf>
    <xf numFmtId="4" fontId="8" fillId="2" borderId="1" xfId="0" applyNumberFormat="1" applyFont="1" applyFill="1" applyBorder="1" applyAlignment="1">
      <alignment horizontal="center" vertical="center" wrapText="1"/>
    </xf>
    <xf numFmtId="0" fontId="7" fillId="0" borderId="0" xfId="0" applyFont="1"/>
    <xf numFmtId="0" fontId="7" fillId="2" borderId="6" xfId="0" applyFont="1" applyFill="1" applyBorder="1" applyAlignment="1">
      <alignment horizontal="center" vertical="center" wrapText="1"/>
    </xf>
    <xf numFmtId="3" fontId="33" fillId="5" borderId="1" xfId="1" applyNumberFormat="1" applyFont="1" applyFill="1" applyBorder="1" applyAlignment="1">
      <alignment horizontal="center" vertical="center" wrapText="1"/>
    </xf>
    <xf numFmtId="0" fontId="33" fillId="5" borderId="1" xfId="0" applyFont="1" applyFill="1" applyBorder="1" applyAlignment="1">
      <alignment horizontal="center" vertical="center" wrapText="1"/>
    </xf>
    <xf numFmtId="3" fontId="33" fillId="5" borderId="14" xfId="1" applyNumberFormat="1" applyFont="1" applyFill="1" applyBorder="1" applyAlignment="1">
      <alignment horizontal="right" vertical="center" wrapText="1"/>
    </xf>
    <xf numFmtId="0" fontId="8" fillId="2" borderId="1" xfId="0" applyFont="1" applyFill="1" applyBorder="1" applyAlignment="1">
      <alignment vertical="center" wrapText="1"/>
    </xf>
    <xf numFmtId="4" fontId="7" fillId="0" borderId="1" xfId="0" applyNumberFormat="1" applyFont="1" applyBorder="1" applyAlignment="1">
      <alignment horizontal="center" vertical="center" wrapText="1"/>
    </xf>
    <xf numFmtId="0" fontId="14" fillId="2" borderId="1" xfId="0" applyFont="1" applyFill="1" applyBorder="1" applyAlignment="1">
      <alignment vertical="center" wrapText="1" readingOrder="1"/>
    </xf>
    <xf numFmtId="0" fontId="14" fillId="2" borderId="13" xfId="0" applyFont="1" applyFill="1" applyBorder="1" applyAlignment="1">
      <alignment vertical="center" wrapText="1" readingOrder="1"/>
    </xf>
    <xf numFmtId="2" fontId="7" fillId="2" borderId="1" xfId="0" applyNumberFormat="1" applyFont="1" applyFill="1" applyBorder="1" applyAlignment="1">
      <alignment horizontal="left" vertical="center" wrapText="1"/>
    </xf>
    <xf numFmtId="0" fontId="16" fillId="2" borderId="32" xfId="0" applyFont="1" applyFill="1" applyBorder="1" applyAlignment="1">
      <alignment vertical="center" wrapText="1" readingOrder="1"/>
    </xf>
    <xf numFmtId="0" fontId="15" fillId="3" borderId="20" xfId="0" applyFont="1" applyFill="1" applyBorder="1" applyAlignment="1">
      <alignment horizontal="center" vertical="center"/>
    </xf>
    <xf numFmtId="4" fontId="15" fillId="3" borderId="20" xfId="0" applyNumberFormat="1" applyFont="1" applyFill="1" applyBorder="1" applyAlignment="1">
      <alignment horizontal="center" vertical="center"/>
    </xf>
    <xf numFmtId="3" fontId="15" fillId="3" borderId="21" xfId="1" applyNumberFormat="1" applyFont="1" applyFill="1" applyBorder="1" applyAlignment="1">
      <alignment horizontal="right" vertical="center" wrapText="1"/>
    </xf>
    <xf numFmtId="9" fontId="8" fillId="3" borderId="21" xfId="0" applyNumberFormat="1" applyFont="1" applyFill="1" applyBorder="1" applyAlignment="1">
      <alignment horizontal="center" vertical="center" wrapText="1" readingOrder="1"/>
    </xf>
    <xf numFmtId="2" fontId="15" fillId="3" borderId="22" xfId="0" applyNumberFormat="1" applyFont="1" applyFill="1" applyBorder="1" applyAlignment="1">
      <alignment horizontal="center" vertical="center" wrapText="1"/>
    </xf>
    <xf numFmtId="3" fontId="15" fillId="3" borderId="21" xfId="0" applyNumberFormat="1" applyFont="1" applyFill="1" applyBorder="1" applyAlignment="1">
      <alignment horizontal="right" vertical="center"/>
    </xf>
    <xf numFmtId="0" fontId="13" fillId="2" borderId="1" xfId="0" applyFont="1" applyFill="1" applyBorder="1" applyAlignment="1">
      <alignment horizontal="center" vertical="center" wrapText="1" readingOrder="1"/>
    </xf>
    <xf numFmtId="3" fontId="33" fillId="2" borderId="2" xfId="1" applyNumberFormat="1" applyFont="1" applyFill="1" applyBorder="1" applyAlignment="1">
      <alignment horizontal="right" vertical="center" wrapText="1"/>
    </xf>
    <xf numFmtId="0" fontId="33" fillId="2" borderId="2" xfId="0" applyFont="1" applyFill="1" applyBorder="1" applyAlignment="1">
      <alignment horizontal="center" vertical="center" wrapText="1"/>
    </xf>
    <xf numFmtId="3" fontId="15" fillId="3" borderId="7" xfId="1" applyNumberFormat="1" applyFont="1" applyFill="1" applyBorder="1" applyAlignment="1">
      <alignment horizontal="right" vertical="center" wrapText="1"/>
    </xf>
    <xf numFmtId="3" fontId="15" fillId="3" borderId="7" xfId="0" applyNumberFormat="1" applyFont="1" applyFill="1" applyBorder="1" applyAlignment="1">
      <alignment horizontal="center" vertical="center"/>
    </xf>
    <xf numFmtId="2" fontId="15" fillId="3" borderId="7" xfId="0" applyNumberFormat="1" applyFont="1" applyFill="1" applyBorder="1" applyAlignment="1">
      <alignment horizontal="center" vertical="center" wrapText="1"/>
    </xf>
    <xf numFmtId="2" fontId="15" fillId="3" borderId="8" xfId="0" applyNumberFormat="1" applyFont="1" applyFill="1" applyBorder="1" applyAlignment="1">
      <alignment horizontal="center" vertical="center" wrapText="1"/>
    </xf>
    <xf numFmtId="0" fontId="25" fillId="3"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6" xfId="0" applyFont="1" applyFill="1" applyBorder="1" applyAlignment="1">
      <alignment horizontal="center" vertical="center" wrapText="1"/>
    </xf>
    <xf numFmtId="0" fontId="31" fillId="0" borderId="0" xfId="0" applyFont="1"/>
    <xf numFmtId="0" fontId="24" fillId="5" borderId="5" xfId="0" applyFont="1" applyFill="1" applyBorder="1" applyAlignment="1">
      <alignment vertical="center" wrapText="1"/>
    </xf>
    <xf numFmtId="0" fontId="16" fillId="0" borderId="1" xfId="0" applyFont="1" applyBorder="1" applyAlignment="1">
      <alignment vertical="center"/>
    </xf>
    <xf numFmtId="0" fontId="16" fillId="0" borderId="0" xfId="0" applyFont="1" applyAlignment="1">
      <alignment vertical="center"/>
    </xf>
    <xf numFmtId="0" fontId="31" fillId="0" borderId="0" xfId="0" applyFont="1" applyAlignment="1">
      <alignment vertical="center"/>
    </xf>
    <xf numFmtId="4" fontId="22" fillId="7" borderId="0" xfId="0" applyNumberFormat="1" applyFont="1" applyFill="1" applyAlignment="1">
      <alignment horizontal="center"/>
    </xf>
    <xf numFmtId="0" fontId="16" fillId="2" borderId="1" xfId="0" applyFont="1" applyFill="1" applyBorder="1" applyAlignment="1">
      <alignment horizontal="center" vertical="center"/>
    </xf>
    <xf numFmtId="4" fontId="7" fillId="0" borderId="1" xfId="0" applyNumberFormat="1" applyFont="1" applyBorder="1" applyAlignment="1">
      <alignment horizontal="left" vertical="center" wrapText="1"/>
    </xf>
    <xf numFmtId="0" fontId="7" fillId="0" borderId="1" xfId="0" applyFont="1" applyFill="1" applyBorder="1" applyAlignment="1">
      <alignment vertical="center" wrapText="1"/>
    </xf>
    <xf numFmtId="2" fontId="9"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0" fontId="8" fillId="2" borderId="9" xfId="0" applyNumberFormat="1" applyFont="1" applyFill="1" applyBorder="1" applyAlignment="1">
      <alignment horizontal="left" vertical="center" wrapText="1"/>
    </xf>
    <xf numFmtId="0" fontId="16" fillId="2" borderId="0" xfId="0" applyFont="1" applyFill="1" applyBorder="1" applyAlignment="1">
      <alignment horizontal="center" vertical="center"/>
    </xf>
    <xf numFmtId="0" fontId="6" fillId="3" borderId="4" xfId="0" applyFont="1" applyFill="1" applyBorder="1" applyAlignment="1">
      <alignment horizontal="center" vertical="center" wrapText="1"/>
    </xf>
    <xf numFmtId="0" fontId="17" fillId="3" borderId="37" xfId="0" applyFont="1" applyFill="1" applyBorder="1" applyAlignment="1">
      <alignment horizontal="center" vertical="center"/>
    </xf>
    <xf numFmtId="0" fontId="4" fillId="2" borderId="0" xfId="0" applyFont="1" applyFill="1" applyBorder="1" applyAlignment="1">
      <alignment horizontal="center"/>
    </xf>
    <xf numFmtId="0" fontId="23"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readingOrder="1"/>
    </xf>
    <xf numFmtId="0" fontId="4" fillId="2" borderId="0" xfId="0" applyFont="1" applyFill="1" applyBorder="1"/>
    <xf numFmtId="0" fontId="17" fillId="3" borderId="1" xfId="0" applyFont="1" applyFill="1" applyBorder="1" applyAlignment="1">
      <alignment horizontal="center" vertical="center"/>
    </xf>
    <xf numFmtId="164" fontId="17" fillId="3" borderId="1" xfId="1"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3" fontId="8" fillId="0" borderId="1" xfId="1" applyFont="1" applyFill="1" applyBorder="1" applyAlignment="1">
      <alignment horizontal="center" vertical="center"/>
    </xf>
    <xf numFmtId="0" fontId="7" fillId="2" borderId="1" xfId="0" applyFont="1" applyFill="1" applyBorder="1" applyAlignment="1">
      <alignment horizontal="center" vertical="center" wrapText="1"/>
    </xf>
    <xf numFmtId="0" fontId="9" fillId="0" borderId="1" xfId="0" applyFont="1" applyFill="1" applyBorder="1" applyAlignment="1">
      <alignment vertical="center" wrapText="1" readingOrder="1"/>
    </xf>
    <xf numFmtId="9" fontId="8" fillId="2" borderId="1" xfId="0" applyNumberFormat="1" applyFont="1" applyFill="1" applyBorder="1" applyAlignment="1">
      <alignment horizontal="center" vertical="center" wrapText="1"/>
    </xf>
    <xf numFmtId="0" fontId="28" fillId="3" borderId="38" xfId="0" applyFont="1" applyFill="1" applyBorder="1" applyAlignment="1">
      <alignment horizontal="center" vertical="center" wrapText="1" readingOrder="1"/>
    </xf>
    <xf numFmtId="0" fontId="15" fillId="3" borderId="20" xfId="0" applyFont="1" applyFill="1" applyBorder="1" applyAlignment="1">
      <alignment horizontal="center" vertical="center"/>
    </xf>
    <xf numFmtId="0" fontId="14" fillId="5" borderId="5" xfId="0" applyFont="1" applyFill="1" applyBorder="1" applyAlignment="1">
      <alignment horizontal="center" vertical="center" wrapText="1"/>
    </xf>
    <xf numFmtId="0" fontId="8" fillId="5" borderId="5" xfId="0" applyFont="1" applyFill="1" applyBorder="1" applyAlignment="1">
      <alignment vertical="center" wrapText="1"/>
    </xf>
    <xf numFmtId="4" fontId="14" fillId="5" borderId="5"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readingOrder="1"/>
    </xf>
    <xf numFmtId="0" fontId="0" fillId="0" borderId="0" xfId="0" applyAlignment="1">
      <alignment vertical="center"/>
    </xf>
    <xf numFmtId="0" fontId="8" fillId="0" borderId="1" xfId="0" applyFont="1" applyFill="1" applyBorder="1" applyAlignment="1">
      <alignment horizontal="justify" vertical="center" wrapText="1"/>
    </xf>
    <xf numFmtId="9" fontId="8" fillId="0" borderId="1" xfId="2" applyFont="1" applyFill="1" applyBorder="1" applyAlignment="1">
      <alignment horizontal="center" vertical="center"/>
    </xf>
    <xf numFmtId="0" fontId="16" fillId="2" borderId="0" xfId="0" applyFont="1" applyFill="1" applyBorder="1" applyAlignment="1">
      <alignment horizontal="center" vertical="center" wrapText="1"/>
    </xf>
    <xf numFmtId="0" fontId="6" fillId="3" borderId="6" xfId="0" applyFont="1" applyFill="1" applyBorder="1" applyAlignment="1">
      <alignment horizontal="center" vertical="center"/>
    </xf>
    <xf numFmtId="2" fontId="9"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0" borderId="32" xfId="0" applyFont="1" applyFill="1" applyBorder="1" applyAlignment="1">
      <alignment horizontal="left" vertical="center"/>
    </xf>
    <xf numFmtId="0" fontId="7" fillId="0" borderId="1" xfId="0"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3" fontId="8" fillId="0" borderId="1" xfId="0" applyNumberFormat="1" applyFont="1" applyFill="1" applyBorder="1" applyAlignment="1">
      <alignment horizontal="left" vertical="center" wrapText="1"/>
    </xf>
    <xf numFmtId="4" fontId="9" fillId="0" borderId="9" xfId="0" applyNumberFormat="1" applyFont="1" applyFill="1" applyBorder="1" applyAlignment="1">
      <alignment horizontal="center" vertical="center" wrapText="1"/>
    </xf>
    <xf numFmtId="10" fontId="8" fillId="0" borderId="1" xfId="0" applyNumberFormat="1" applyFont="1" applyFill="1" applyBorder="1" applyAlignment="1">
      <alignment horizontal="left" vertical="center" wrapText="1"/>
    </xf>
    <xf numFmtId="2" fontId="9" fillId="0" borderId="1" xfId="0" applyNumberFormat="1" applyFont="1" applyFill="1" applyBorder="1" applyAlignment="1">
      <alignment horizontal="left" vertical="center" wrapText="1"/>
    </xf>
    <xf numFmtId="0" fontId="0" fillId="0" borderId="0" xfId="0" applyFill="1"/>
    <xf numFmtId="0" fontId="7" fillId="2" borderId="0" xfId="0" applyFont="1" applyFill="1" applyBorder="1" applyAlignment="1">
      <alignment vertical="center" wrapText="1" readingOrder="1"/>
    </xf>
    <xf numFmtId="0" fontId="16" fillId="2" borderId="3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1" fillId="0" borderId="0" xfId="0" applyFont="1" applyAlignment="1">
      <alignment horizontal="center"/>
    </xf>
    <xf numFmtId="0" fontId="16" fillId="0" borderId="0" xfId="0" applyFont="1" applyAlignment="1">
      <alignment horizontal="center" vertical="center"/>
    </xf>
    <xf numFmtId="0" fontId="36" fillId="3"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9" fillId="2" borderId="1" xfId="0" applyNumberFormat="1"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0" xfId="0" applyFont="1" applyAlignment="1">
      <alignment vertical="center"/>
    </xf>
    <xf numFmtId="0" fontId="14" fillId="5" borderId="1" xfId="0" applyFont="1" applyFill="1" applyBorder="1" applyAlignment="1">
      <alignment horizontal="center" vertical="center" wrapText="1"/>
    </xf>
    <xf numFmtId="4" fontId="14" fillId="5" borderId="1" xfId="0" applyNumberFormat="1" applyFont="1" applyFill="1" applyBorder="1" applyAlignment="1">
      <alignment horizontal="center" vertical="center" wrapText="1" readingOrder="1"/>
    </xf>
    <xf numFmtId="0" fontId="14" fillId="5" borderId="1" xfId="0" applyFont="1" applyFill="1" applyBorder="1" applyAlignment="1">
      <alignment horizontal="center" vertical="center" wrapText="1" readingOrder="1"/>
    </xf>
    <xf numFmtId="9" fontId="8" fillId="2" borderId="13" xfId="2" applyFont="1" applyFill="1" applyBorder="1" applyAlignment="1">
      <alignment horizontal="center" vertical="center" wrapText="1"/>
    </xf>
    <xf numFmtId="9" fontId="8" fillId="2" borderId="13" xfId="0" applyNumberFormat="1" applyFont="1" applyFill="1" applyBorder="1" applyAlignment="1">
      <alignment horizontal="center" vertical="center" wrapText="1"/>
    </xf>
    <xf numFmtId="0" fontId="0" fillId="0" borderId="1" xfId="0" applyBorder="1"/>
    <xf numFmtId="2" fontId="15" fillId="3" borderId="1" xfId="0" applyNumberFormat="1" applyFont="1" applyFill="1" applyBorder="1" applyAlignment="1">
      <alignment horizontal="center" vertical="center" wrapText="1"/>
    </xf>
    <xf numFmtId="3" fontId="15" fillId="3" borderId="1" xfId="0" applyNumberFormat="1" applyFont="1" applyFill="1" applyBorder="1" applyAlignment="1">
      <alignment vertical="center" readingOrder="1"/>
    </xf>
    <xf numFmtId="3" fontId="15" fillId="3" borderId="21" xfId="0" applyNumberFormat="1" applyFont="1" applyFill="1" applyBorder="1" applyAlignment="1">
      <alignment vertical="center" readingOrder="1"/>
    </xf>
    <xf numFmtId="0" fontId="7" fillId="0" borderId="0" xfId="0" applyFont="1" applyAlignment="1">
      <alignment vertical="center" readingOrder="1"/>
    </xf>
    <xf numFmtId="0" fontId="15" fillId="3" borderId="1" xfId="0" applyFont="1" applyFill="1" applyBorder="1" applyAlignment="1">
      <alignment vertical="center" readingOrder="1"/>
    </xf>
    <xf numFmtId="4" fontId="15" fillId="3" borderId="1" xfId="0" applyNumberFormat="1" applyFont="1" applyFill="1" applyBorder="1" applyAlignment="1">
      <alignment vertical="center" readingOrder="1"/>
    </xf>
    <xf numFmtId="3" fontId="15" fillId="3" borderId="1" xfId="1" applyNumberFormat="1" applyFont="1" applyFill="1" applyBorder="1" applyAlignment="1">
      <alignment vertical="center" wrapText="1" readingOrder="1"/>
    </xf>
    <xf numFmtId="0" fontId="15" fillId="3" borderId="20" xfId="0" applyFont="1" applyFill="1" applyBorder="1" applyAlignment="1">
      <alignment vertical="center" readingOrder="1"/>
    </xf>
    <xf numFmtId="4" fontId="15" fillId="3" borderId="20" xfId="0" applyNumberFormat="1" applyFont="1" applyFill="1" applyBorder="1" applyAlignment="1">
      <alignment vertical="center" readingOrder="1"/>
    </xf>
    <xf numFmtId="3" fontId="15" fillId="3" borderId="20" xfId="0" applyNumberFormat="1" applyFont="1" applyFill="1" applyBorder="1" applyAlignment="1">
      <alignment vertical="center" readingOrder="1"/>
    </xf>
    <xf numFmtId="0" fontId="0" fillId="0" borderId="0" xfId="0" applyFont="1" applyFill="1"/>
    <xf numFmtId="2" fontId="15" fillId="3" borderId="12"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2" fontId="7" fillId="0" borderId="1" xfId="0" applyNumberFormat="1" applyFont="1" applyFill="1" applyBorder="1" applyAlignment="1">
      <alignment horizontal="left" vertical="center" wrapText="1"/>
    </xf>
    <xf numFmtId="4" fontId="8"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7" fillId="0" borderId="1" xfId="1" applyNumberFormat="1" applyFont="1" applyFill="1" applyBorder="1" applyAlignment="1">
      <alignment vertical="center" wrapText="1"/>
    </xf>
    <xf numFmtId="0" fontId="8" fillId="0" borderId="1" xfId="0" applyFont="1" applyFill="1" applyBorder="1" applyAlignment="1">
      <alignment vertical="center" wrapText="1"/>
    </xf>
    <xf numFmtId="4" fontId="7" fillId="0"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4" fontId="15" fillId="3" borderId="7" xfId="1" applyNumberFormat="1" applyFont="1" applyFill="1" applyBorder="1" applyAlignment="1">
      <alignment horizontal="center" vertical="center" wrapText="1"/>
    </xf>
    <xf numFmtId="4" fontId="15" fillId="3" borderId="1" xfId="1" applyNumberFormat="1" applyFont="1" applyFill="1" applyBorder="1" applyAlignment="1">
      <alignment horizontal="center" vertical="center" wrapText="1"/>
    </xf>
    <xf numFmtId="0" fontId="15"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12" xfId="0" applyFont="1" applyFill="1" applyBorder="1" applyAlignment="1">
      <alignment horizontal="center" vertical="center" wrapText="1"/>
    </xf>
    <xf numFmtId="3" fontId="15" fillId="3" borderId="34" xfId="1" applyNumberFormat="1" applyFont="1" applyFill="1" applyBorder="1" applyAlignment="1">
      <alignment horizontal="right" vertical="center" wrapText="1"/>
    </xf>
    <xf numFmtId="3" fontId="15" fillId="3" borderId="34" xfId="0" applyNumberFormat="1" applyFont="1" applyFill="1" applyBorder="1" applyAlignment="1">
      <alignment horizontal="center" vertical="center"/>
    </xf>
    <xf numFmtId="2" fontId="15" fillId="3" borderId="34" xfId="0" applyNumberFormat="1" applyFont="1" applyFill="1" applyBorder="1" applyAlignment="1">
      <alignment horizontal="center" vertical="center" wrapText="1"/>
    </xf>
    <xf numFmtId="2" fontId="15" fillId="3" borderId="25" xfId="0" applyNumberFormat="1" applyFont="1" applyFill="1" applyBorder="1" applyAlignment="1">
      <alignment horizontal="center" vertical="center" wrapText="1"/>
    </xf>
    <xf numFmtId="2" fontId="15" fillId="3" borderId="9" xfId="0" applyNumberFormat="1" applyFont="1" applyFill="1" applyBorder="1" applyAlignment="1">
      <alignment horizontal="center" vertical="center" wrapText="1"/>
    </xf>
    <xf numFmtId="0" fontId="15" fillId="3" borderId="1" xfId="0" applyFont="1" applyFill="1" applyBorder="1" applyAlignment="1">
      <alignment vertical="center"/>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3" fontId="7" fillId="0" borderId="12" xfId="1" applyNumberFormat="1" applyFont="1" applyFill="1" applyBorder="1" applyAlignment="1">
      <alignment vertical="center" wrapText="1"/>
    </xf>
    <xf numFmtId="4" fontId="8" fillId="2" borderId="12" xfId="0" applyNumberFormat="1" applyFont="1" applyFill="1" applyBorder="1" applyAlignment="1">
      <alignment horizontal="center" vertical="center" wrapText="1"/>
    </xf>
    <xf numFmtId="3" fontId="8" fillId="2" borderId="34" xfId="0" applyNumberFormat="1" applyFont="1" applyFill="1" applyBorder="1" applyAlignment="1">
      <alignment horizontal="center" vertical="center" wrapText="1"/>
    </xf>
    <xf numFmtId="9" fontId="9" fillId="2" borderId="12" xfId="2" applyFont="1" applyFill="1" applyBorder="1" applyAlignment="1">
      <alignment horizontal="center" vertical="center" wrapText="1"/>
    </xf>
    <xf numFmtId="9" fontId="8" fillId="2" borderId="40" xfId="2" applyFont="1" applyFill="1" applyBorder="1" applyAlignment="1">
      <alignment horizontal="center" vertical="center" wrapText="1"/>
    </xf>
    <xf numFmtId="0" fontId="7" fillId="0" borderId="12" xfId="0" applyFont="1" applyBorder="1" applyAlignment="1">
      <alignment vertical="center" wrapText="1"/>
    </xf>
    <xf numFmtId="0" fontId="7" fillId="2" borderId="1" xfId="0" applyFont="1" applyFill="1" applyBorder="1" applyAlignment="1">
      <alignment horizontal="left" vertical="center" wrapText="1"/>
    </xf>
    <xf numFmtId="10" fontId="9" fillId="2" borderId="27" xfId="2" applyNumberFormat="1" applyFont="1" applyFill="1" applyBorder="1" applyAlignment="1">
      <alignment horizontal="center" vertical="center" wrapText="1"/>
    </xf>
    <xf numFmtId="10" fontId="7" fillId="0" borderId="1" xfId="2" applyNumberFormat="1" applyFont="1" applyFill="1" applyBorder="1" applyAlignment="1">
      <alignment horizontal="center" vertical="center" wrapText="1"/>
    </xf>
    <xf numFmtId="10" fontId="6" fillId="3" borderId="7" xfId="1" applyNumberFormat="1" applyFont="1" applyFill="1" applyBorder="1" applyAlignment="1">
      <alignment horizontal="center" vertical="center" wrapText="1"/>
    </xf>
    <xf numFmtId="10" fontId="6" fillId="3" borderId="7" xfId="0" applyNumberFormat="1" applyFont="1" applyFill="1" applyBorder="1" applyAlignment="1">
      <alignment horizontal="center" vertical="center"/>
    </xf>
    <xf numFmtId="10" fontId="6" fillId="3" borderId="7" xfId="0" applyNumberFormat="1" applyFont="1" applyFill="1" applyBorder="1" applyAlignment="1">
      <alignment horizontal="center" vertical="center" wrapText="1"/>
    </xf>
    <xf numFmtId="10" fontId="6" fillId="3" borderId="30" xfId="0" applyNumberFormat="1"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10" fontId="9" fillId="2" borderId="34" xfId="2" applyNumberFormat="1" applyFont="1" applyFill="1" applyBorder="1" applyAlignment="1">
      <alignment horizontal="center" vertical="center" wrapText="1"/>
    </xf>
    <xf numFmtId="10" fontId="8" fillId="2" borderId="1" xfId="2" applyNumberFormat="1" applyFont="1" applyFill="1" applyBorder="1" applyAlignment="1">
      <alignment horizontal="center" vertical="center" wrapText="1"/>
    </xf>
    <xf numFmtId="10" fontId="6" fillId="3" borderId="21" xfId="0" applyNumberFormat="1" applyFont="1" applyFill="1" applyBorder="1" applyAlignment="1">
      <alignment horizontal="center" vertical="center"/>
    </xf>
    <xf numFmtId="10" fontId="6" fillId="3" borderId="21" xfId="0" applyNumberFormat="1" applyFont="1" applyFill="1" applyBorder="1" applyAlignment="1">
      <alignment horizontal="center" vertical="center" wrapText="1"/>
    </xf>
    <xf numFmtId="10" fontId="7" fillId="0" borderId="1" xfId="2" applyNumberFormat="1" applyFont="1" applyBorder="1" applyAlignment="1">
      <alignment horizontal="center" vertical="center"/>
    </xf>
    <xf numFmtId="4" fontId="33" fillId="5" borderId="1" xfId="1" applyNumberFormat="1" applyFont="1" applyFill="1" applyBorder="1" applyAlignment="1">
      <alignment horizontal="center" vertical="center" wrapText="1"/>
    </xf>
    <xf numFmtId="4" fontId="17" fillId="3" borderId="16" xfId="1" applyNumberFormat="1" applyFont="1" applyFill="1" applyBorder="1" applyAlignment="1">
      <alignment horizontal="center" vertical="center" wrapText="1"/>
    </xf>
    <xf numFmtId="4" fontId="17" fillId="3" borderId="21" xfId="1" applyNumberFormat="1" applyFont="1" applyFill="1" applyBorder="1" applyAlignment="1">
      <alignment horizontal="center" vertical="center" wrapText="1"/>
    </xf>
    <xf numFmtId="4" fontId="8" fillId="0" borderId="1" xfId="1" applyNumberFormat="1" applyFont="1" applyFill="1" applyBorder="1" applyAlignment="1">
      <alignment horizontal="center" vertical="center"/>
    </xf>
    <xf numFmtId="4" fontId="6" fillId="3" borderId="21" xfId="1"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xf>
    <xf numFmtId="4" fontId="17" fillId="3" borderId="7" xfId="1" applyNumberFormat="1" applyFont="1" applyFill="1" applyBorder="1" applyAlignment="1">
      <alignment horizontal="center" vertical="center" wrapText="1"/>
    </xf>
    <xf numFmtId="10" fontId="8" fillId="2" borderId="1" xfId="0" applyNumberFormat="1" applyFont="1" applyFill="1" applyBorder="1" applyAlignment="1">
      <alignment vertical="center" wrapText="1" readingOrder="1"/>
    </xf>
    <xf numFmtId="10" fontId="8" fillId="0" borderId="12" xfId="0" applyNumberFormat="1" applyFont="1" applyFill="1" applyBorder="1" applyAlignment="1">
      <alignment vertical="center" wrapText="1" readingOrder="1"/>
    </xf>
    <xf numFmtId="10" fontId="8" fillId="0" borderId="1" xfId="0" applyNumberFormat="1" applyFont="1" applyFill="1" applyBorder="1" applyAlignment="1">
      <alignment vertical="center" wrapText="1" readingOrder="1"/>
    </xf>
    <xf numFmtId="10" fontId="15" fillId="3" borderId="21" xfId="1" applyNumberFormat="1" applyFont="1" applyFill="1" applyBorder="1" applyAlignment="1">
      <alignment vertical="center" wrapText="1" readingOrder="1"/>
    </xf>
    <xf numFmtId="10" fontId="15" fillId="3" borderId="21" xfId="0" applyNumberFormat="1" applyFont="1" applyFill="1" applyBorder="1" applyAlignment="1">
      <alignment vertical="center" readingOrder="1"/>
    </xf>
    <xf numFmtId="10" fontId="15" fillId="3" borderId="20" xfId="0" applyNumberFormat="1" applyFont="1" applyFill="1" applyBorder="1" applyAlignment="1">
      <alignment vertical="center" readingOrder="1"/>
    </xf>
    <xf numFmtId="10" fontId="9" fillId="2" borderId="1" xfId="2" applyNumberFormat="1" applyFont="1" applyFill="1" applyBorder="1" applyAlignment="1">
      <alignment vertical="center" wrapText="1" readingOrder="1"/>
    </xf>
    <xf numFmtId="10" fontId="8" fillId="2" borderId="12" xfId="0" applyNumberFormat="1" applyFont="1" applyFill="1" applyBorder="1" applyAlignment="1">
      <alignment vertical="center" wrapText="1" readingOrder="1"/>
    </xf>
    <xf numFmtId="10" fontId="8" fillId="2" borderId="1" xfId="2" applyNumberFormat="1" applyFont="1" applyFill="1" applyBorder="1" applyAlignment="1">
      <alignment vertical="center" wrapText="1" readingOrder="1"/>
    </xf>
    <xf numFmtId="10" fontId="9" fillId="2" borderId="1" xfId="0" applyNumberFormat="1" applyFont="1" applyFill="1" applyBorder="1" applyAlignment="1">
      <alignment vertical="center" wrapText="1" readingOrder="1"/>
    </xf>
    <xf numFmtId="2" fontId="9" fillId="2" borderId="1" xfId="0" applyNumberFormat="1" applyFont="1" applyFill="1" applyBorder="1" applyAlignment="1">
      <alignment horizontal="left" vertical="center" wrapText="1"/>
    </xf>
    <xf numFmtId="3" fontId="7" fillId="0" borderId="1" xfId="1" applyNumberFormat="1" applyFont="1" applyFill="1" applyBorder="1" applyAlignment="1">
      <alignment horizontal="left" vertical="center" wrapText="1"/>
    </xf>
    <xf numFmtId="9" fontId="9" fillId="2" borderId="13" xfId="2" applyFont="1" applyFill="1" applyBorder="1" applyAlignment="1">
      <alignment horizontal="center" vertical="center" wrapText="1"/>
    </xf>
    <xf numFmtId="0" fontId="7" fillId="0" borderId="9" xfId="0" applyFont="1" applyBorder="1" applyAlignment="1">
      <alignment vertical="center" wrapText="1"/>
    </xf>
    <xf numFmtId="3" fontId="7" fillId="0" borderId="1" xfId="1" applyNumberFormat="1" applyFont="1" applyFill="1" applyBorder="1" applyAlignment="1">
      <alignment horizontal="center" vertical="center" wrapText="1"/>
    </xf>
    <xf numFmtId="4" fontId="9" fillId="0" borderId="9" xfId="0" applyNumberFormat="1" applyFont="1" applyFill="1" applyBorder="1" applyAlignment="1">
      <alignment horizontal="left" vertical="center" wrapText="1"/>
    </xf>
    <xf numFmtId="4" fontId="9" fillId="2" borderId="1" xfId="0" applyNumberFormat="1" applyFont="1" applyFill="1" applyBorder="1" applyAlignment="1">
      <alignment vertical="center" wrapText="1"/>
    </xf>
    <xf numFmtId="0" fontId="11" fillId="3" borderId="0" xfId="0" applyFont="1" applyFill="1" applyAlignment="1">
      <alignment horizontal="center"/>
    </xf>
    <xf numFmtId="0" fontId="22" fillId="2" borderId="0" xfId="0" applyFont="1" applyFill="1" applyAlignment="1">
      <alignment horizontal="center"/>
    </xf>
    <xf numFmtId="0" fontId="29" fillId="0" borderId="0" xfId="0" applyFont="1" applyAlignment="1">
      <alignment horizontal="left"/>
    </xf>
    <xf numFmtId="0" fontId="16" fillId="0" borderId="0" xfId="0" applyFont="1" applyAlignment="1">
      <alignment horizontal="left" vertical="center"/>
    </xf>
    <xf numFmtId="0" fontId="16" fillId="2" borderId="0" xfId="0" applyFont="1" applyFill="1" applyBorder="1" applyAlignment="1">
      <alignment horizontal="center" vertical="center" wrapText="1"/>
    </xf>
    <xf numFmtId="0" fontId="16" fillId="0" borderId="0" xfId="0" applyFont="1" applyAlignment="1">
      <alignment wrapText="1"/>
    </xf>
    <xf numFmtId="0" fontId="16" fillId="2" borderId="0" xfId="0" applyFont="1" applyFill="1" applyBorder="1" applyAlignment="1">
      <alignment horizontal="center"/>
    </xf>
    <xf numFmtId="0" fontId="15" fillId="3" borderId="1" xfId="0" applyFont="1" applyFill="1" applyBorder="1" applyAlignment="1">
      <alignment horizontal="center" vertical="center"/>
    </xf>
    <xf numFmtId="0" fontId="27" fillId="5" borderId="4" xfId="0" applyFont="1" applyFill="1" applyBorder="1" applyAlignment="1">
      <alignment horizontal="center" vertical="center"/>
    </xf>
    <xf numFmtId="0" fontId="27" fillId="5" borderId="0"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6" fillId="2" borderId="5" xfId="0" applyFont="1" applyFill="1" applyBorder="1" applyAlignment="1">
      <alignment horizontal="right"/>
    </xf>
    <xf numFmtId="0" fontId="7" fillId="2" borderId="5" xfId="0" applyFont="1" applyFill="1" applyBorder="1" applyAlignment="1">
      <alignment horizontal="right"/>
    </xf>
    <xf numFmtId="0" fontId="15" fillId="3" borderId="13"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7" fillId="3" borderId="13" xfId="0" applyFont="1" applyFill="1" applyBorder="1" applyAlignment="1">
      <alignment horizontal="center" vertical="center"/>
    </xf>
    <xf numFmtId="0" fontId="17" fillId="3" borderId="2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3" borderId="13"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29" xfId="0" applyFont="1" applyFill="1" applyBorder="1" applyAlignment="1">
      <alignment horizontal="center" vertical="center"/>
    </xf>
    <xf numFmtId="0" fontId="16" fillId="2" borderId="0"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0" xfId="0" applyFont="1" applyFill="1" applyBorder="1" applyAlignment="1">
      <alignment horizontal="right" vertical="center"/>
    </xf>
    <xf numFmtId="0" fontId="7" fillId="2" borderId="0" xfId="0" applyFont="1" applyFill="1" applyBorder="1" applyAlignment="1">
      <alignment horizontal="right" vertical="center"/>
    </xf>
    <xf numFmtId="0" fontId="33" fillId="5" borderId="1" xfId="0" applyFont="1" applyFill="1" applyBorder="1" applyAlignment="1">
      <alignment horizontal="center" vertical="center"/>
    </xf>
    <xf numFmtId="0" fontId="16" fillId="2" borderId="0"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5" xfId="0" applyFont="1" applyFill="1" applyBorder="1" applyAlignment="1">
      <alignment horizontal="center" vertical="center"/>
    </xf>
    <xf numFmtId="0" fontId="14" fillId="5" borderId="20" xfId="0" applyFont="1" applyFill="1" applyBorder="1" applyAlignment="1">
      <alignment horizontal="center" vertical="center" wrapText="1"/>
    </xf>
    <xf numFmtId="0" fontId="16" fillId="2" borderId="0" xfId="0" applyFont="1" applyFill="1" applyAlignment="1">
      <alignment horizontal="center"/>
    </xf>
    <xf numFmtId="0" fontId="15" fillId="3" borderId="13" xfId="0" applyFont="1" applyFill="1" applyBorder="1" applyAlignment="1">
      <alignment vertical="center" readingOrder="1"/>
    </xf>
    <xf numFmtId="0" fontId="15" fillId="3" borderId="20" xfId="0" applyFont="1" applyFill="1" applyBorder="1" applyAlignment="1">
      <alignment vertical="center" readingOrder="1"/>
    </xf>
    <xf numFmtId="0" fontId="15" fillId="3" borderId="1" xfId="0" applyFont="1" applyFill="1" applyBorder="1" applyAlignment="1">
      <alignment vertical="center" readingOrder="1"/>
    </xf>
    <xf numFmtId="0" fontId="16" fillId="2" borderId="0" xfId="0" applyFont="1" applyFill="1" applyBorder="1" applyAlignment="1">
      <alignment horizontal="left" vertical="center"/>
    </xf>
    <xf numFmtId="0" fontId="15" fillId="3" borderId="13" xfId="0" applyFont="1" applyFill="1" applyBorder="1" applyAlignment="1">
      <alignment horizontal="center" vertical="center"/>
    </xf>
    <xf numFmtId="0" fontId="15" fillId="3" borderId="20" xfId="0" applyFont="1" applyFill="1" applyBorder="1" applyAlignment="1">
      <alignment horizontal="center" vertical="center"/>
    </xf>
    <xf numFmtId="0" fontId="14" fillId="5" borderId="1" xfId="0" applyFont="1" applyFill="1" applyBorder="1" applyAlignment="1">
      <alignment horizontal="center" vertical="center" wrapText="1"/>
    </xf>
    <xf numFmtId="0" fontId="22" fillId="0" borderId="0" xfId="0" applyFont="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xf>
    <xf numFmtId="0" fontId="15" fillId="3" borderId="36" xfId="0" applyFont="1" applyFill="1" applyBorder="1" applyAlignment="1">
      <alignment horizontal="center" vertical="center"/>
    </xf>
    <xf numFmtId="0" fontId="15" fillId="3" borderId="29"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0" xfId="0" applyFont="1" applyFill="1" applyBorder="1" applyAlignment="1">
      <alignment horizontal="center" vertical="center"/>
    </xf>
    <xf numFmtId="0" fontId="15" fillId="3" borderId="0"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213969"/>
      <color rgb="FF1A2D5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387573</xdr:colOff>
      <xdr:row>1</xdr:row>
      <xdr:rowOff>85725</xdr:rowOff>
    </xdr:from>
    <xdr:ext cx="236744" cy="379749"/>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573" y="276225"/>
          <a:ext cx="236744" cy="37974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196193</xdr:colOff>
      <xdr:row>0</xdr:row>
      <xdr:rowOff>355487</xdr:rowOff>
    </xdr:from>
    <xdr:ext cx="462392" cy="741700"/>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372" y="355487"/>
          <a:ext cx="462392" cy="7417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266700</xdr:colOff>
      <xdr:row>36</xdr:row>
      <xdr:rowOff>0</xdr:rowOff>
    </xdr:from>
    <xdr:ext cx="184731" cy="264560"/>
    <xdr:sp macro="" textlink="">
      <xdr:nvSpPr>
        <xdr:cNvPr id="1435" name="3 CuadroTexto">
          <a:extLst>
            <a:ext uri="{FF2B5EF4-FFF2-40B4-BE49-F238E27FC236}">
              <a16:creationId xmlns="" xmlns:a16="http://schemas.microsoft.com/office/drawing/2014/main" id="{00000000-0008-0000-0200-00009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36" name="4 CuadroTexto">
          <a:extLst>
            <a:ext uri="{FF2B5EF4-FFF2-40B4-BE49-F238E27FC236}">
              <a16:creationId xmlns="" xmlns:a16="http://schemas.microsoft.com/office/drawing/2014/main" id="{00000000-0008-0000-0200-00009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37" name="5 CuadroTexto">
          <a:extLst>
            <a:ext uri="{FF2B5EF4-FFF2-40B4-BE49-F238E27FC236}">
              <a16:creationId xmlns="" xmlns:a16="http://schemas.microsoft.com/office/drawing/2014/main" id="{00000000-0008-0000-0200-00009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38" name="6 CuadroTexto">
          <a:extLst>
            <a:ext uri="{FF2B5EF4-FFF2-40B4-BE49-F238E27FC236}">
              <a16:creationId xmlns="" xmlns:a16="http://schemas.microsoft.com/office/drawing/2014/main" id="{00000000-0008-0000-0200-00009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39" name="1 CuadroTexto">
          <a:extLst>
            <a:ext uri="{FF2B5EF4-FFF2-40B4-BE49-F238E27FC236}">
              <a16:creationId xmlns="" xmlns:a16="http://schemas.microsoft.com/office/drawing/2014/main" id="{00000000-0008-0000-0200-00009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40" name="2 CuadroTexto">
          <a:extLst>
            <a:ext uri="{FF2B5EF4-FFF2-40B4-BE49-F238E27FC236}">
              <a16:creationId xmlns="" xmlns:a16="http://schemas.microsoft.com/office/drawing/2014/main" id="{00000000-0008-0000-0200-0000A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41" name="3 CuadroTexto">
          <a:extLst>
            <a:ext uri="{FF2B5EF4-FFF2-40B4-BE49-F238E27FC236}">
              <a16:creationId xmlns="" xmlns:a16="http://schemas.microsoft.com/office/drawing/2014/main" id="{00000000-0008-0000-0200-0000A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42" name="4 CuadroTexto">
          <a:extLst>
            <a:ext uri="{FF2B5EF4-FFF2-40B4-BE49-F238E27FC236}">
              <a16:creationId xmlns="" xmlns:a16="http://schemas.microsoft.com/office/drawing/2014/main" id="{00000000-0008-0000-0200-0000A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43" name="5 CuadroTexto">
          <a:extLst>
            <a:ext uri="{FF2B5EF4-FFF2-40B4-BE49-F238E27FC236}">
              <a16:creationId xmlns="" xmlns:a16="http://schemas.microsoft.com/office/drawing/2014/main" id="{00000000-0008-0000-0200-0000A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44" name="6 CuadroTexto">
          <a:extLst>
            <a:ext uri="{FF2B5EF4-FFF2-40B4-BE49-F238E27FC236}">
              <a16:creationId xmlns="" xmlns:a16="http://schemas.microsoft.com/office/drawing/2014/main" id="{00000000-0008-0000-0200-0000A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45" name="2 CuadroTexto">
          <a:extLst>
            <a:ext uri="{FF2B5EF4-FFF2-40B4-BE49-F238E27FC236}">
              <a16:creationId xmlns="" xmlns:a16="http://schemas.microsoft.com/office/drawing/2014/main" id="{00000000-0008-0000-0200-0000A5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46" name="3 CuadroTexto">
          <a:extLst>
            <a:ext uri="{FF2B5EF4-FFF2-40B4-BE49-F238E27FC236}">
              <a16:creationId xmlns="" xmlns:a16="http://schemas.microsoft.com/office/drawing/2014/main" id="{00000000-0008-0000-0200-0000A6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47" name="4 CuadroTexto">
          <a:extLst>
            <a:ext uri="{FF2B5EF4-FFF2-40B4-BE49-F238E27FC236}">
              <a16:creationId xmlns="" xmlns:a16="http://schemas.microsoft.com/office/drawing/2014/main" id="{00000000-0008-0000-0200-0000A7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48" name="5 CuadroTexto">
          <a:extLst>
            <a:ext uri="{FF2B5EF4-FFF2-40B4-BE49-F238E27FC236}">
              <a16:creationId xmlns="" xmlns:a16="http://schemas.microsoft.com/office/drawing/2014/main" id="{00000000-0008-0000-0200-0000A8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49" name="6 CuadroTexto">
          <a:extLst>
            <a:ext uri="{FF2B5EF4-FFF2-40B4-BE49-F238E27FC236}">
              <a16:creationId xmlns="" xmlns:a16="http://schemas.microsoft.com/office/drawing/2014/main" id="{00000000-0008-0000-0200-0000A9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0" name="1 CuadroTexto">
          <a:extLst>
            <a:ext uri="{FF2B5EF4-FFF2-40B4-BE49-F238E27FC236}">
              <a16:creationId xmlns="" xmlns:a16="http://schemas.microsoft.com/office/drawing/2014/main" id="{00000000-0008-0000-0200-0000AA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1" name="2 CuadroTexto">
          <a:extLst>
            <a:ext uri="{FF2B5EF4-FFF2-40B4-BE49-F238E27FC236}">
              <a16:creationId xmlns="" xmlns:a16="http://schemas.microsoft.com/office/drawing/2014/main" id="{00000000-0008-0000-0200-0000AB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2" name="3 CuadroTexto">
          <a:extLst>
            <a:ext uri="{FF2B5EF4-FFF2-40B4-BE49-F238E27FC236}">
              <a16:creationId xmlns="" xmlns:a16="http://schemas.microsoft.com/office/drawing/2014/main" id="{00000000-0008-0000-0200-0000AC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3" name="4 CuadroTexto">
          <a:extLst>
            <a:ext uri="{FF2B5EF4-FFF2-40B4-BE49-F238E27FC236}">
              <a16:creationId xmlns="" xmlns:a16="http://schemas.microsoft.com/office/drawing/2014/main" id="{00000000-0008-0000-0200-0000AD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4" name="5 CuadroTexto">
          <a:extLst>
            <a:ext uri="{FF2B5EF4-FFF2-40B4-BE49-F238E27FC236}">
              <a16:creationId xmlns="" xmlns:a16="http://schemas.microsoft.com/office/drawing/2014/main" id="{00000000-0008-0000-0200-0000AE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5" name="6 CuadroTexto">
          <a:extLst>
            <a:ext uri="{FF2B5EF4-FFF2-40B4-BE49-F238E27FC236}">
              <a16:creationId xmlns="" xmlns:a16="http://schemas.microsoft.com/office/drawing/2014/main" id="{00000000-0008-0000-0200-0000AF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56" name="2 CuadroTexto">
          <a:extLst>
            <a:ext uri="{FF2B5EF4-FFF2-40B4-BE49-F238E27FC236}">
              <a16:creationId xmlns="" xmlns:a16="http://schemas.microsoft.com/office/drawing/2014/main" id="{00000000-0008-0000-0200-0000B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57" name="3 CuadroTexto">
          <a:extLst>
            <a:ext uri="{FF2B5EF4-FFF2-40B4-BE49-F238E27FC236}">
              <a16:creationId xmlns="" xmlns:a16="http://schemas.microsoft.com/office/drawing/2014/main" id="{00000000-0008-0000-0200-0000B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58" name="4 CuadroTexto">
          <a:extLst>
            <a:ext uri="{FF2B5EF4-FFF2-40B4-BE49-F238E27FC236}">
              <a16:creationId xmlns="" xmlns:a16="http://schemas.microsoft.com/office/drawing/2014/main" id="{00000000-0008-0000-0200-0000B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59" name="5 CuadroTexto">
          <a:extLst>
            <a:ext uri="{FF2B5EF4-FFF2-40B4-BE49-F238E27FC236}">
              <a16:creationId xmlns="" xmlns:a16="http://schemas.microsoft.com/office/drawing/2014/main" id="{00000000-0008-0000-0200-0000B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0" name="6 CuadroTexto">
          <a:extLst>
            <a:ext uri="{FF2B5EF4-FFF2-40B4-BE49-F238E27FC236}">
              <a16:creationId xmlns="" xmlns:a16="http://schemas.microsoft.com/office/drawing/2014/main" id="{00000000-0008-0000-0200-0000B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1" name="1 CuadroTexto">
          <a:extLst>
            <a:ext uri="{FF2B5EF4-FFF2-40B4-BE49-F238E27FC236}">
              <a16:creationId xmlns="" xmlns:a16="http://schemas.microsoft.com/office/drawing/2014/main" id="{00000000-0008-0000-0200-0000B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2" name="2 CuadroTexto">
          <a:extLst>
            <a:ext uri="{FF2B5EF4-FFF2-40B4-BE49-F238E27FC236}">
              <a16:creationId xmlns="" xmlns:a16="http://schemas.microsoft.com/office/drawing/2014/main" id="{00000000-0008-0000-0200-0000B6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3" name="3 CuadroTexto">
          <a:extLst>
            <a:ext uri="{FF2B5EF4-FFF2-40B4-BE49-F238E27FC236}">
              <a16:creationId xmlns="" xmlns:a16="http://schemas.microsoft.com/office/drawing/2014/main" id="{00000000-0008-0000-0200-0000B7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4" name="4 CuadroTexto">
          <a:extLst>
            <a:ext uri="{FF2B5EF4-FFF2-40B4-BE49-F238E27FC236}">
              <a16:creationId xmlns="" xmlns:a16="http://schemas.microsoft.com/office/drawing/2014/main" id="{00000000-0008-0000-0200-0000B8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5" name="5 CuadroTexto">
          <a:extLst>
            <a:ext uri="{FF2B5EF4-FFF2-40B4-BE49-F238E27FC236}">
              <a16:creationId xmlns="" xmlns:a16="http://schemas.microsoft.com/office/drawing/2014/main" id="{00000000-0008-0000-0200-0000B9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6" name="6 CuadroTexto">
          <a:extLst>
            <a:ext uri="{FF2B5EF4-FFF2-40B4-BE49-F238E27FC236}">
              <a16:creationId xmlns="" xmlns:a16="http://schemas.microsoft.com/office/drawing/2014/main" id="{00000000-0008-0000-0200-0000BA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7" name="2 CuadroTexto">
          <a:extLst>
            <a:ext uri="{FF2B5EF4-FFF2-40B4-BE49-F238E27FC236}">
              <a16:creationId xmlns="" xmlns:a16="http://schemas.microsoft.com/office/drawing/2014/main" id="{00000000-0008-0000-0200-0000B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8" name="3 CuadroTexto">
          <a:extLst>
            <a:ext uri="{FF2B5EF4-FFF2-40B4-BE49-F238E27FC236}">
              <a16:creationId xmlns="" xmlns:a16="http://schemas.microsoft.com/office/drawing/2014/main" id="{00000000-0008-0000-0200-0000B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9" name="4 CuadroTexto">
          <a:extLst>
            <a:ext uri="{FF2B5EF4-FFF2-40B4-BE49-F238E27FC236}">
              <a16:creationId xmlns="" xmlns:a16="http://schemas.microsoft.com/office/drawing/2014/main" id="{00000000-0008-0000-0200-0000B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0" name="5 CuadroTexto">
          <a:extLst>
            <a:ext uri="{FF2B5EF4-FFF2-40B4-BE49-F238E27FC236}">
              <a16:creationId xmlns="" xmlns:a16="http://schemas.microsoft.com/office/drawing/2014/main" id="{00000000-0008-0000-0200-0000B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1" name="6 CuadroTexto">
          <a:extLst>
            <a:ext uri="{FF2B5EF4-FFF2-40B4-BE49-F238E27FC236}">
              <a16:creationId xmlns="" xmlns:a16="http://schemas.microsoft.com/office/drawing/2014/main" id="{00000000-0008-0000-0200-0000B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2" name="1 CuadroTexto">
          <a:extLst>
            <a:ext uri="{FF2B5EF4-FFF2-40B4-BE49-F238E27FC236}">
              <a16:creationId xmlns="" xmlns:a16="http://schemas.microsoft.com/office/drawing/2014/main" id="{00000000-0008-0000-0200-0000C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3" name="2 CuadroTexto">
          <a:extLst>
            <a:ext uri="{FF2B5EF4-FFF2-40B4-BE49-F238E27FC236}">
              <a16:creationId xmlns="" xmlns:a16="http://schemas.microsoft.com/office/drawing/2014/main" id="{00000000-0008-0000-0200-0000C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4" name="3 CuadroTexto">
          <a:extLst>
            <a:ext uri="{FF2B5EF4-FFF2-40B4-BE49-F238E27FC236}">
              <a16:creationId xmlns="" xmlns:a16="http://schemas.microsoft.com/office/drawing/2014/main" id="{00000000-0008-0000-0200-0000C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5" name="4 CuadroTexto">
          <a:extLst>
            <a:ext uri="{FF2B5EF4-FFF2-40B4-BE49-F238E27FC236}">
              <a16:creationId xmlns="" xmlns:a16="http://schemas.microsoft.com/office/drawing/2014/main" id="{00000000-0008-0000-0200-0000C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6" name="5 CuadroTexto">
          <a:extLst>
            <a:ext uri="{FF2B5EF4-FFF2-40B4-BE49-F238E27FC236}">
              <a16:creationId xmlns="" xmlns:a16="http://schemas.microsoft.com/office/drawing/2014/main" id="{00000000-0008-0000-0200-0000C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7" name="6 CuadroTexto">
          <a:extLst>
            <a:ext uri="{FF2B5EF4-FFF2-40B4-BE49-F238E27FC236}">
              <a16:creationId xmlns="" xmlns:a16="http://schemas.microsoft.com/office/drawing/2014/main" id="{00000000-0008-0000-0200-0000C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386443</xdr:colOff>
      <xdr:row>1</xdr:row>
      <xdr:rowOff>155936</xdr:rowOff>
    </xdr:from>
    <xdr:ext cx="646449" cy="1014277"/>
    <xdr:pic>
      <xdr:nvPicPr>
        <xdr:cNvPr id="1478" name="Imagen 1477">
          <a:extLst>
            <a:ext uri="{FF2B5EF4-FFF2-40B4-BE49-F238E27FC236}">
              <a16:creationId xmlns="" xmlns:a16="http://schemas.microsoft.com/office/drawing/2014/main" id="{00000000-0008-0000-0200-0000C6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622" y="686615"/>
          <a:ext cx="646449" cy="1014277"/>
        </a:xfrm>
        <a:prstGeom prst="rect">
          <a:avLst/>
        </a:prstGeom>
      </xdr:spPr>
    </xdr:pic>
    <xdr:clientData/>
  </xdr:oneCellAnchor>
  <xdr:oneCellAnchor>
    <xdr:from>
      <xdr:col>5</xdr:col>
      <xdr:colOff>266700</xdr:colOff>
      <xdr:row>36</xdr:row>
      <xdr:rowOff>0</xdr:rowOff>
    </xdr:from>
    <xdr:ext cx="184731" cy="264560"/>
    <xdr:sp macro="" textlink="">
      <xdr:nvSpPr>
        <xdr:cNvPr id="1479" name="3 CuadroTexto">
          <a:extLst>
            <a:ext uri="{FF2B5EF4-FFF2-40B4-BE49-F238E27FC236}">
              <a16:creationId xmlns="" xmlns:a16="http://schemas.microsoft.com/office/drawing/2014/main" id="{00000000-0008-0000-0200-0000C7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0" name="4 CuadroTexto">
          <a:extLst>
            <a:ext uri="{FF2B5EF4-FFF2-40B4-BE49-F238E27FC236}">
              <a16:creationId xmlns="" xmlns:a16="http://schemas.microsoft.com/office/drawing/2014/main" id="{00000000-0008-0000-0200-0000C8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1" name="5 CuadroTexto">
          <a:extLst>
            <a:ext uri="{FF2B5EF4-FFF2-40B4-BE49-F238E27FC236}">
              <a16:creationId xmlns="" xmlns:a16="http://schemas.microsoft.com/office/drawing/2014/main" id="{00000000-0008-0000-0200-0000C9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2" name="6 CuadroTexto">
          <a:extLst>
            <a:ext uri="{FF2B5EF4-FFF2-40B4-BE49-F238E27FC236}">
              <a16:creationId xmlns="" xmlns:a16="http://schemas.microsoft.com/office/drawing/2014/main" id="{00000000-0008-0000-0200-0000CA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3" name="1 CuadroTexto">
          <a:extLst>
            <a:ext uri="{FF2B5EF4-FFF2-40B4-BE49-F238E27FC236}">
              <a16:creationId xmlns="" xmlns:a16="http://schemas.microsoft.com/office/drawing/2014/main" id="{00000000-0008-0000-0200-0000CB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4" name="2 CuadroTexto">
          <a:extLst>
            <a:ext uri="{FF2B5EF4-FFF2-40B4-BE49-F238E27FC236}">
              <a16:creationId xmlns="" xmlns:a16="http://schemas.microsoft.com/office/drawing/2014/main" id="{00000000-0008-0000-0200-0000CC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5" name="3 CuadroTexto">
          <a:extLst>
            <a:ext uri="{FF2B5EF4-FFF2-40B4-BE49-F238E27FC236}">
              <a16:creationId xmlns="" xmlns:a16="http://schemas.microsoft.com/office/drawing/2014/main" id="{00000000-0008-0000-0200-0000CD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7" name="3 CuadroTexto">
          <a:extLst>
            <a:ext uri="{FF2B5EF4-FFF2-40B4-BE49-F238E27FC236}">
              <a16:creationId xmlns="" xmlns:a16="http://schemas.microsoft.com/office/drawing/2014/main" id="{00000000-0008-0000-0200-0000C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8" name="4 CuadroTexto">
          <a:extLst>
            <a:ext uri="{FF2B5EF4-FFF2-40B4-BE49-F238E27FC236}">
              <a16:creationId xmlns="" xmlns:a16="http://schemas.microsoft.com/office/drawing/2014/main" id="{00000000-0008-0000-0200-0000D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9" name="5 CuadroTexto">
          <a:extLst>
            <a:ext uri="{FF2B5EF4-FFF2-40B4-BE49-F238E27FC236}">
              <a16:creationId xmlns="" xmlns:a16="http://schemas.microsoft.com/office/drawing/2014/main" id="{00000000-0008-0000-0200-0000D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0" name="6 CuadroTexto">
          <a:extLst>
            <a:ext uri="{FF2B5EF4-FFF2-40B4-BE49-F238E27FC236}">
              <a16:creationId xmlns="" xmlns:a16="http://schemas.microsoft.com/office/drawing/2014/main" id="{00000000-0008-0000-0200-0000D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1" name="1 CuadroTexto">
          <a:extLst>
            <a:ext uri="{FF2B5EF4-FFF2-40B4-BE49-F238E27FC236}">
              <a16:creationId xmlns="" xmlns:a16="http://schemas.microsoft.com/office/drawing/2014/main" id="{00000000-0008-0000-0200-0000D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2" name="2 CuadroTexto">
          <a:extLst>
            <a:ext uri="{FF2B5EF4-FFF2-40B4-BE49-F238E27FC236}">
              <a16:creationId xmlns="" xmlns:a16="http://schemas.microsoft.com/office/drawing/2014/main" id="{00000000-0008-0000-0200-0000D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3" name="3 CuadroTexto">
          <a:extLst>
            <a:ext uri="{FF2B5EF4-FFF2-40B4-BE49-F238E27FC236}">
              <a16:creationId xmlns="" xmlns:a16="http://schemas.microsoft.com/office/drawing/2014/main" id="{00000000-0008-0000-0200-0000D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4" name="4 CuadroTexto">
          <a:extLst>
            <a:ext uri="{FF2B5EF4-FFF2-40B4-BE49-F238E27FC236}">
              <a16:creationId xmlns="" xmlns:a16="http://schemas.microsoft.com/office/drawing/2014/main" id="{00000000-0008-0000-0200-0000D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5" name="5 CuadroTexto">
          <a:extLst>
            <a:ext uri="{FF2B5EF4-FFF2-40B4-BE49-F238E27FC236}">
              <a16:creationId xmlns="" xmlns:a16="http://schemas.microsoft.com/office/drawing/2014/main" id="{00000000-0008-0000-0200-0000D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6" name="6 CuadroTexto">
          <a:extLst>
            <a:ext uri="{FF2B5EF4-FFF2-40B4-BE49-F238E27FC236}">
              <a16:creationId xmlns="" xmlns:a16="http://schemas.microsoft.com/office/drawing/2014/main" id="{00000000-0008-0000-0200-0000D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7" name="2 CuadroTexto">
          <a:extLst>
            <a:ext uri="{FF2B5EF4-FFF2-40B4-BE49-F238E27FC236}">
              <a16:creationId xmlns="" xmlns:a16="http://schemas.microsoft.com/office/drawing/2014/main" id="{00000000-0008-0000-0200-0000D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8" name="3 CuadroTexto">
          <a:extLst>
            <a:ext uri="{FF2B5EF4-FFF2-40B4-BE49-F238E27FC236}">
              <a16:creationId xmlns="" xmlns:a16="http://schemas.microsoft.com/office/drawing/2014/main" id="{00000000-0008-0000-0200-0000D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9" name="4 CuadroTexto">
          <a:extLst>
            <a:ext uri="{FF2B5EF4-FFF2-40B4-BE49-F238E27FC236}">
              <a16:creationId xmlns="" xmlns:a16="http://schemas.microsoft.com/office/drawing/2014/main" id="{00000000-0008-0000-0200-0000D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0" name="5 CuadroTexto">
          <a:extLst>
            <a:ext uri="{FF2B5EF4-FFF2-40B4-BE49-F238E27FC236}">
              <a16:creationId xmlns="" xmlns:a16="http://schemas.microsoft.com/office/drawing/2014/main" id="{00000000-0008-0000-0200-0000D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1" name="6 CuadroTexto">
          <a:extLst>
            <a:ext uri="{FF2B5EF4-FFF2-40B4-BE49-F238E27FC236}">
              <a16:creationId xmlns="" xmlns:a16="http://schemas.microsoft.com/office/drawing/2014/main" id="{00000000-0008-0000-0200-0000D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2" name="1 CuadroTexto">
          <a:extLst>
            <a:ext uri="{FF2B5EF4-FFF2-40B4-BE49-F238E27FC236}">
              <a16:creationId xmlns="" xmlns:a16="http://schemas.microsoft.com/office/drawing/2014/main" id="{00000000-0008-0000-0200-0000D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3" name="2 CuadroTexto">
          <a:extLst>
            <a:ext uri="{FF2B5EF4-FFF2-40B4-BE49-F238E27FC236}">
              <a16:creationId xmlns="" xmlns:a16="http://schemas.microsoft.com/office/drawing/2014/main" id="{00000000-0008-0000-0200-0000D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4" name="3 CuadroTexto">
          <a:extLst>
            <a:ext uri="{FF2B5EF4-FFF2-40B4-BE49-F238E27FC236}">
              <a16:creationId xmlns="" xmlns:a16="http://schemas.microsoft.com/office/drawing/2014/main" id="{00000000-0008-0000-0200-0000E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5" name="4 CuadroTexto">
          <a:extLst>
            <a:ext uri="{FF2B5EF4-FFF2-40B4-BE49-F238E27FC236}">
              <a16:creationId xmlns="" xmlns:a16="http://schemas.microsoft.com/office/drawing/2014/main" id="{00000000-0008-0000-0200-0000E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6" name="5 CuadroTexto">
          <a:extLst>
            <a:ext uri="{FF2B5EF4-FFF2-40B4-BE49-F238E27FC236}">
              <a16:creationId xmlns="" xmlns:a16="http://schemas.microsoft.com/office/drawing/2014/main" id="{00000000-0008-0000-0200-0000E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7" name="6 CuadroTexto">
          <a:extLst>
            <a:ext uri="{FF2B5EF4-FFF2-40B4-BE49-F238E27FC236}">
              <a16:creationId xmlns="" xmlns:a16="http://schemas.microsoft.com/office/drawing/2014/main" id="{00000000-0008-0000-0200-0000E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8" name="2 CuadroTexto">
          <a:extLst>
            <a:ext uri="{FF2B5EF4-FFF2-40B4-BE49-F238E27FC236}">
              <a16:creationId xmlns="" xmlns:a16="http://schemas.microsoft.com/office/drawing/2014/main" id="{00000000-0008-0000-0200-0000E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9" name="3 CuadroTexto">
          <a:extLst>
            <a:ext uri="{FF2B5EF4-FFF2-40B4-BE49-F238E27FC236}">
              <a16:creationId xmlns="" xmlns:a16="http://schemas.microsoft.com/office/drawing/2014/main" id="{00000000-0008-0000-0200-0000E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0" name="4 CuadroTexto">
          <a:extLst>
            <a:ext uri="{FF2B5EF4-FFF2-40B4-BE49-F238E27FC236}">
              <a16:creationId xmlns="" xmlns:a16="http://schemas.microsoft.com/office/drawing/2014/main" id="{00000000-0008-0000-0200-0000E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1" name="5 CuadroTexto">
          <a:extLst>
            <a:ext uri="{FF2B5EF4-FFF2-40B4-BE49-F238E27FC236}">
              <a16:creationId xmlns="" xmlns:a16="http://schemas.microsoft.com/office/drawing/2014/main" id="{00000000-0008-0000-0200-0000E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2" name="6 CuadroTexto">
          <a:extLst>
            <a:ext uri="{FF2B5EF4-FFF2-40B4-BE49-F238E27FC236}">
              <a16:creationId xmlns="" xmlns:a16="http://schemas.microsoft.com/office/drawing/2014/main" id="{00000000-0008-0000-0200-0000E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3" name="1 CuadroTexto">
          <a:extLst>
            <a:ext uri="{FF2B5EF4-FFF2-40B4-BE49-F238E27FC236}">
              <a16:creationId xmlns="" xmlns:a16="http://schemas.microsoft.com/office/drawing/2014/main" id="{00000000-0008-0000-0200-0000E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4" name="2 CuadroTexto">
          <a:extLst>
            <a:ext uri="{FF2B5EF4-FFF2-40B4-BE49-F238E27FC236}">
              <a16:creationId xmlns="" xmlns:a16="http://schemas.microsoft.com/office/drawing/2014/main" id="{00000000-0008-0000-0200-0000E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5" name="3 CuadroTexto">
          <a:extLst>
            <a:ext uri="{FF2B5EF4-FFF2-40B4-BE49-F238E27FC236}">
              <a16:creationId xmlns="" xmlns:a16="http://schemas.microsoft.com/office/drawing/2014/main" id="{00000000-0008-0000-0200-0000E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6" name="4 CuadroTexto">
          <a:extLst>
            <a:ext uri="{FF2B5EF4-FFF2-40B4-BE49-F238E27FC236}">
              <a16:creationId xmlns="" xmlns:a16="http://schemas.microsoft.com/office/drawing/2014/main" id="{00000000-0008-0000-0200-0000E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7" name="5 CuadroTexto">
          <a:extLst>
            <a:ext uri="{FF2B5EF4-FFF2-40B4-BE49-F238E27FC236}">
              <a16:creationId xmlns="" xmlns:a16="http://schemas.microsoft.com/office/drawing/2014/main" id="{00000000-0008-0000-0200-0000E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8" name="6 CuadroTexto">
          <a:extLst>
            <a:ext uri="{FF2B5EF4-FFF2-40B4-BE49-F238E27FC236}">
              <a16:creationId xmlns="" xmlns:a16="http://schemas.microsoft.com/office/drawing/2014/main" id="{00000000-0008-0000-0200-0000E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9" name="3 CuadroTexto">
          <a:extLst>
            <a:ext uri="{FF2B5EF4-FFF2-40B4-BE49-F238E27FC236}">
              <a16:creationId xmlns="" xmlns:a16="http://schemas.microsoft.com/office/drawing/2014/main" id="{00000000-0008-0000-0200-0000E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0" name="4 CuadroTexto">
          <a:extLst>
            <a:ext uri="{FF2B5EF4-FFF2-40B4-BE49-F238E27FC236}">
              <a16:creationId xmlns="" xmlns:a16="http://schemas.microsoft.com/office/drawing/2014/main" id="{00000000-0008-0000-0200-0000F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1" name="5 CuadroTexto">
          <a:extLst>
            <a:ext uri="{FF2B5EF4-FFF2-40B4-BE49-F238E27FC236}">
              <a16:creationId xmlns="" xmlns:a16="http://schemas.microsoft.com/office/drawing/2014/main" id="{00000000-0008-0000-0200-0000F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2" name="6 CuadroTexto">
          <a:extLst>
            <a:ext uri="{FF2B5EF4-FFF2-40B4-BE49-F238E27FC236}">
              <a16:creationId xmlns="" xmlns:a16="http://schemas.microsoft.com/office/drawing/2014/main" id="{00000000-0008-0000-0200-0000F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3" name="1 CuadroTexto">
          <a:extLst>
            <a:ext uri="{FF2B5EF4-FFF2-40B4-BE49-F238E27FC236}">
              <a16:creationId xmlns="" xmlns:a16="http://schemas.microsoft.com/office/drawing/2014/main" id="{00000000-0008-0000-0200-0000F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4" name="2 CuadroTexto">
          <a:extLst>
            <a:ext uri="{FF2B5EF4-FFF2-40B4-BE49-F238E27FC236}">
              <a16:creationId xmlns="" xmlns:a16="http://schemas.microsoft.com/office/drawing/2014/main" id="{00000000-0008-0000-0200-0000F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5" name="3 CuadroTexto">
          <a:extLst>
            <a:ext uri="{FF2B5EF4-FFF2-40B4-BE49-F238E27FC236}">
              <a16:creationId xmlns="" xmlns:a16="http://schemas.microsoft.com/office/drawing/2014/main" id="{00000000-0008-0000-0200-0000F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6" name="4 CuadroTexto">
          <a:extLst>
            <a:ext uri="{FF2B5EF4-FFF2-40B4-BE49-F238E27FC236}">
              <a16:creationId xmlns="" xmlns:a16="http://schemas.microsoft.com/office/drawing/2014/main" id="{00000000-0008-0000-0200-0000F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7" name="5 CuadroTexto">
          <a:extLst>
            <a:ext uri="{FF2B5EF4-FFF2-40B4-BE49-F238E27FC236}">
              <a16:creationId xmlns="" xmlns:a16="http://schemas.microsoft.com/office/drawing/2014/main" id="{00000000-0008-0000-0200-0000F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8" name="6 CuadroTexto">
          <a:extLst>
            <a:ext uri="{FF2B5EF4-FFF2-40B4-BE49-F238E27FC236}">
              <a16:creationId xmlns="" xmlns:a16="http://schemas.microsoft.com/office/drawing/2014/main" id="{00000000-0008-0000-0200-0000F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9" name="2 CuadroTexto">
          <a:extLst>
            <a:ext uri="{FF2B5EF4-FFF2-40B4-BE49-F238E27FC236}">
              <a16:creationId xmlns="" xmlns:a16="http://schemas.microsoft.com/office/drawing/2014/main" id="{00000000-0008-0000-0200-0000F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0" name="3 CuadroTexto">
          <a:extLst>
            <a:ext uri="{FF2B5EF4-FFF2-40B4-BE49-F238E27FC236}">
              <a16:creationId xmlns="" xmlns:a16="http://schemas.microsoft.com/office/drawing/2014/main" id="{00000000-0008-0000-0200-0000F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1" name="4 CuadroTexto">
          <a:extLst>
            <a:ext uri="{FF2B5EF4-FFF2-40B4-BE49-F238E27FC236}">
              <a16:creationId xmlns="" xmlns:a16="http://schemas.microsoft.com/office/drawing/2014/main" id="{00000000-0008-0000-0200-0000F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2" name="5 CuadroTexto">
          <a:extLst>
            <a:ext uri="{FF2B5EF4-FFF2-40B4-BE49-F238E27FC236}">
              <a16:creationId xmlns="" xmlns:a16="http://schemas.microsoft.com/office/drawing/2014/main" id="{00000000-0008-0000-0200-0000F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3" name="6 CuadroTexto">
          <a:extLst>
            <a:ext uri="{FF2B5EF4-FFF2-40B4-BE49-F238E27FC236}">
              <a16:creationId xmlns="" xmlns:a16="http://schemas.microsoft.com/office/drawing/2014/main" id="{00000000-0008-0000-0200-0000F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4" name="1 CuadroTexto">
          <a:extLst>
            <a:ext uri="{FF2B5EF4-FFF2-40B4-BE49-F238E27FC236}">
              <a16:creationId xmlns="" xmlns:a16="http://schemas.microsoft.com/office/drawing/2014/main" id="{00000000-0008-0000-0200-0000F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5" name="2 CuadroTexto">
          <a:extLst>
            <a:ext uri="{FF2B5EF4-FFF2-40B4-BE49-F238E27FC236}">
              <a16:creationId xmlns="" xmlns:a16="http://schemas.microsoft.com/office/drawing/2014/main" id="{00000000-0008-0000-0200-0000F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6" name="3 CuadroTexto">
          <a:extLst>
            <a:ext uri="{FF2B5EF4-FFF2-40B4-BE49-F238E27FC236}">
              <a16:creationId xmlns="" xmlns:a16="http://schemas.microsoft.com/office/drawing/2014/main" id="{00000000-0008-0000-0200-000000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7" name="4 CuadroTexto">
          <a:extLst>
            <a:ext uri="{FF2B5EF4-FFF2-40B4-BE49-F238E27FC236}">
              <a16:creationId xmlns="" xmlns:a16="http://schemas.microsoft.com/office/drawing/2014/main" id="{00000000-0008-0000-0200-000001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8" name="5 CuadroTexto">
          <a:extLst>
            <a:ext uri="{FF2B5EF4-FFF2-40B4-BE49-F238E27FC236}">
              <a16:creationId xmlns="" xmlns:a16="http://schemas.microsoft.com/office/drawing/2014/main" id="{00000000-0008-0000-0200-000002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9" name="6 CuadroTexto">
          <a:extLst>
            <a:ext uri="{FF2B5EF4-FFF2-40B4-BE49-F238E27FC236}">
              <a16:creationId xmlns="" xmlns:a16="http://schemas.microsoft.com/office/drawing/2014/main" id="{00000000-0008-0000-0200-000003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0" name="2 CuadroTexto">
          <a:extLst>
            <a:ext uri="{FF2B5EF4-FFF2-40B4-BE49-F238E27FC236}">
              <a16:creationId xmlns="" xmlns:a16="http://schemas.microsoft.com/office/drawing/2014/main" id="{00000000-0008-0000-0200-000004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1" name="3 CuadroTexto">
          <a:extLst>
            <a:ext uri="{FF2B5EF4-FFF2-40B4-BE49-F238E27FC236}">
              <a16:creationId xmlns="" xmlns:a16="http://schemas.microsoft.com/office/drawing/2014/main" id="{00000000-0008-0000-0200-000005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2" name="4 CuadroTexto">
          <a:extLst>
            <a:ext uri="{FF2B5EF4-FFF2-40B4-BE49-F238E27FC236}">
              <a16:creationId xmlns="" xmlns:a16="http://schemas.microsoft.com/office/drawing/2014/main" id="{00000000-0008-0000-0200-000006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3" name="5 CuadroTexto">
          <a:extLst>
            <a:ext uri="{FF2B5EF4-FFF2-40B4-BE49-F238E27FC236}">
              <a16:creationId xmlns="" xmlns:a16="http://schemas.microsoft.com/office/drawing/2014/main" id="{00000000-0008-0000-0200-000007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4" name="6 CuadroTexto">
          <a:extLst>
            <a:ext uri="{FF2B5EF4-FFF2-40B4-BE49-F238E27FC236}">
              <a16:creationId xmlns="" xmlns:a16="http://schemas.microsoft.com/office/drawing/2014/main" id="{00000000-0008-0000-0200-000008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5" name="1 CuadroTexto">
          <a:extLst>
            <a:ext uri="{FF2B5EF4-FFF2-40B4-BE49-F238E27FC236}">
              <a16:creationId xmlns="" xmlns:a16="http://schemas.microsoft.com/office/drawing/2014/main" id="{00000000-0008-0000-0200-000009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6" name="2 CuadroTexto">
          <a:extLst>
            <a:ext uri="{FF2B5EF4-FFF2-40B4-BE49-F238E27FC236}">
              <a16:creationId xmlns="" xmlns:a16="http://schemas.microsoft.com/office/drawing/2014/main" id="{00000000-0008-0000-0200-00000A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7" name="3 CuadroTexto">
          <a:extLst>
            <a:ext uri="{FF2B5EF4-FFF2-40B4-BE49-F238E27FC236}">
              <a16:creationId xmlns="" xmlns:a16="http://schemas.microsoft.com/office/drawing/2014/main" id="{00000000-0008-0000-0200-00000B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8" name="4 CuadroTexto">
          <a:extLst>
            <a:ext uri="{FF2B5EF4-FFF2-40B4-BE49-F238E27FC236}">
              <a16:creationId xmlns="" xmlns:a16="http://schemas.microsoft.com/office/drawing/2014/main" id="{00000000-0008-0000-0200-00000C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9" name="5 CuadroTexto">
          <a:extLst>
            <a:ext uri="{FF2B5EF4-FFF2-40B4-BE49-F238E27FC236}">
              <a16:creationId xmlns="" xmlns:a16="http://schemas.microsoft.com/office/drawing/2014/main" id="{00000000-0008-0000-0200-00000D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50" name="6 CuadroTexto">
          <a:extLst>
            <a:ext uri="{FF2B5EF4-FFF2-40B4-BE49-F238E27FC236}">
              <a16:creationId xmlns="" xmlns:a16="http://schemas.microsoft.com/office/drawing/2014/main" id="{00000000-0008-0000-0200-00000E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51" name="3 CuadroTexto">
          <a:extLst>
            <a:ext uri="{FF2B5EF4-FFF2-40B4-BE49-F238E27FC236}">
              <a16:creationId xmlns="" xmlns:a16="http://schemas.microsoft.com/office/drawing/2014/main" id="{00000000-0008-0000-0200-00000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52" name="4 CuadroTexto">
          <a:extLst>
            <a:ext uri="{FF2B5EF4-FFF2-40B4-BE49-F238E27FC236}">
              <a16:creationId xmlns="" xmlns:a16="http://schemas.microsoft.com/office/drawing/2014/main" id="{00000000-0008-0000-0200-00001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53" name="5 CuadroTexto">
          <a:extLst>
            <a:ext uri="{FF2B5EF4-FFF2-40B4-BE49-F238E27FC236}">
              <a16:creationId xmlns="" xmlns:a16="http://schemas.microsoft.com/office/drawing/2014/main" id="{00000000-0008-0000-0200-00001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54" name="6 CuadroTexto">
          <a:extLst>
            <a:ext uri="{FF2B5EF4-FFF2-40B4-BE49-F238E27FC236}">
              <a16:creationId xmlns="" xmlns:a16="http://schemas.microsoft.com/office/drawing/2014/main" id="{00000000-0008-0000-0200-00001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55" name="1 CuadroTexto">
          <a:extLst>
            <a:ext uri="{FF2B5EF4-FFF2-40B4-BE49-F238E27FC236}">
              <a16:creationId xmlns="" xmlns:a16="http://schemas.microsoft.com/office/drawing/2014/main" id="{00000000-0008-0000-0200-00001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56" name="2 CuadroTexto">
          <a:extLst>
            <a:ext uri="{FF2B5EF4-FFF2-40B4-BE49-F238E27FC236}">
              <a16:creationId xmlns="" xmlns:a16="http://schemas.microsoft.com/office/drawing/2014/main" id="{00000000-0008-0000-0200-00001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57" name="3 CuadroTexto">
          <a:extLst>
            <a:ext uri="{FF2B5EF4-FFF2-40B4-BE49-F238E27FC236}">
              <a16:creationId xmlns="" xmlns:a16="http://schemas.microsoft.com/office/drawing/2014/main" id="{00000000-0008-0000-0200-00001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58" name="4 CuadroTexto">
          <a:extLst>
            <a:ext uri="{FF2B5EF4-FFF2-40B4-BE49-F238E27FC236}">
              <a16:creationId xmlns="" xmlns:a16="http://schemas.microsoft.com/office/drawing/2014/main" id="{00000000-0008-0000-0200-00001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59" name="5 CuadroTexto">
          <a:extLst>
            <a:ext uri="{FF2B5EF4-FFF2-40B4-BE49-F238E27FC236}">
              <a16:creationId xmlns="" xmlns:a16="http://schemas.microsoft.com/office/drawing/2014/main" id="{00000000-0008-0000-0200-00001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60" name="6 CuadroTexto">
          <a:extLst>
            <a:ext uri="{FF2B5EF4-FFF2-40B4-BE49-F238E27FC236}">
              <a16:creationId xmlns="" xmlns:a16="http://schemas.microsoft.com/office/drawing/2014/main" id="{00000000-0008-0000-0200-00001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61" name="2 CuadroTexto">
          <a:extLst>
            <a:ext uri="{FF2B5EF4-FFF2-40B4-BE49-F238E27FC236}">
              <a16:creationId xmlns="" xmlns:a16="http://schemas.microsoft.com/office/drawing/2014/main" id="{00000000-0008-0000-0200-00001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62" name="3 CuadroTexto">
          <a:extLst>
            <a:ext uri="{FF2B5EF4-FFF2-40B4-BE49-F238E27FC236}">
              <a16:creationId xmlns="" xmlns:a16="http://schemas.microsoft.com/office/drawing/2014/main" id="{00000000-0008-0000-0200-00001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63" name="4 CuadroTexto">
          <a:extLst>
            <a:ext uri="{FF2B5EF4-FFF2-40B4-BE49-F238E27FC236}">
              <a16:creationId xmlns="" xmlns:a16="http://schemas.microsoft.com/office/drawing/2014/main" id="{00000000-0008-0000-0200-00001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64" name="5 CuadroTexto">
          <a:extLst>
            <a:ext uri="{FF2B5EF4-FFF2-40B4-BE49-F238E27FC236}">
              <a16:creationId xmlns="" xmlns:a16="http://schemas.microsoft.com/office/drawing/2014/main" id="{00000000-0008-0000-0200-00001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65" name="6 CuadroTexto">
          <a:extLst>
            <a:ext uri="{FF2B5EF4-FFF2-40B4-BE49-F238E27FC236}">
              <a16:creationId xmlns="" xmlns:a16="http://schemas.microsoft.com/office/drawing/2014/main" id="{00000000-0008-0000-0200-00001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66" name="1 CuadroTexto">
          <a:extLst>
            <a:ext uri="{FF2B5EF4-FFF2-40B4-BE49-F238E27FC236}">
              <a16:creationId xmlns="" xmlns:a16="http://schemas.microsoft.com/office/drawing/2014/main" id="{00000000-0008-0000-0200-00001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67" name="2 CuadroTexto">
          <a:extLst>
            <a:ext uri="{FF2B5EF4-FFF2-40B4-BE49-F238E27FC236}">
              <a16:creationId xmlns="" xmlns:a16="http://schemas.microsoft.com/office/drawing/2014/main" id="{00000000-0008-0000-0200-00001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68" name="3 CuadroTexto">
          <a:extLst>
            <a:ext uri="{FF2B5EF4-FFF2-40B4-BE49-F238E27FC236}">
              <a16:creationId xmlns="" xmlns:a16="http://schemas.microsoft.com/office/drawing/2014/main" id="{00000000-0008-0000-0200-00002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69" name="4 CuadroTexto">
          <a:extLst>
            <a:ext uri="{FF2B5EF4-FFF2-40B4-BE49-F238E27FC236}">
              <a16:creationId xmlns="" xmlns:a16="http://schemas.microsoft.com/office/drawing/2014/main" id="{00000000-0008-0000-0200-00002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70" name="5 CuadroTexto">
          <a:extLst>
            <a:ext uri="{FF2B5EF4-FFF2-40B4-BE49-F238E27FC236}">
              <a16:creationId xmlns="" xmlns:a16="http://schemas.microsoft.com/office/drawing/2014/main" id="{00000000-0008-0000-0200-00002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71" name="6 CuadroTexto">
          <a:extLst>
            <a:ext uri="{FF2B5EF4-FFF2-40B4-BE49-F238E27FC236}">
              <a16:creationId xmlns="" xmlns:a16="http://schemas.microsoft.com/office/drawing/2014/main" id="{00000000-0008-0000-0200-00002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72" name="2 CuadroTexto">
          <a:extLst>
            <a:ext uri="{FF2B5EF4-FFF2-40B4-BE49-F238E27FC236}">
              <a16:creationId xmlns="" xmlns:a16="http://schemas.microsoft.com/office/drawing/2014/main" id="{00000000-0008-0000-0200-00002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73" name="3 CuadroTexto">
          <a:extLst>
            <a:ext uri="{FF2B5EF4-FFF2-40B4-BE49-F238E27FC236}">
              <a16:creationId xmlns="" xmlns:a16="http://schemas.microsoft.com/office/drawing/2014/main" id="{00000000-0008-0000-0200-00002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74" name="4 CuadroTexto">
          <a:extLst>
            <a:ext uri="{FF2B5EF4-FFF2-40B4-BE49-F238E27FC236}">
              <a16:creationId xmlns="" xmlns:a16="http://schemas.microsoft.com/office/drawing/2014/main" id="{00000000-0008-0000-0200-00002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75" name="5 CuadroTexto">
          <a:extLst>
            <a:ext uri="{FF2B5EF4-FFF2-40B4-BE49-F238E27FC236}">
              <a16:creationId xmlns="" xmlns:a16="http://schemas.microsoft.com/office/drawing/2014/main" id="{00000000-0008-0000-0200-00002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76" name="6 CuadroTexto">
          <a:extLst>
            <a:ext uri="{FF2B5EF4-FFF2-40B4-BE49-F238E27FC236}">
              <a16:creationId xmlns="" xmlns:a16="http://schemas.microsoft.com/office/drawing/2014/main" id="{00000000-0008-0000-0200-00002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77" name="1 CuadroTexto">
          <a:extLst>
            <a:ext uri="{FF2B5EF4-FFF2-40B4-BE49-F238E27FC236}">
              <a16:creationId xmlns="" xmlns:a16="http://schemas.microsoft.com/office/drawing/2014/main" id="{00000000-0008-0000-0200-00002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78" name="2 CuadroTexto">
          <a:extLst>
            <a:ext uri="{FF2B5EF4-FFF2-40B4-BE49-F238E27FC236}">
              <a16:creationId xmlns="" xmlns:a16="http://schemas.microsoft.com/office/drawing/2014/main" id="{00000000-0008-0000-0200-00002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79" name="3 CuadroTexto">
          <a:extLst>
            <a:ext uri="{FF2B5EF4-FFF2-40B4-BE49-F238E27FC236}">
              <a16:creationId xmlns="" xmlns:a16="http://schemas.microsoft.com/office/drawing/2014/main" id="{00000000-0008-0000-0200-00002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80" name="4 CuadroTexto">
          <a:extLst>
            <a:ext uri="{FF2B5EF4-FFF2-40B4-BE49-F238E27FC236}">
              <a16:creationId xmlns="" xmlns:a16="http://schemas.microsoft.com/office/drawing/2014/main" id="{00000000-0008-0000-0200-00002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81" name="5 CuadroTexto">
          <a:extLst>
            <a:ext uri="{FF2B5EF4-FFF2-40B4-BE49-F238E27FC236}">
              <a16:creationId xmlns="" xmlns:a16="http://schemas.microsoft.com/office/drawing/2014/main" id="{00000000-0008-0000-0200-00002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82" name="6 CuadroTexto">
          <a:extLst>
            <a:ext uri="{FF2B5EF4-FFF2-40B4-BE49-F238E27FC236}">
              <a16:creationId xmlns="" xmlns:a16="http://schemas.microsoft.com/office/drawing/2014/main" id="{00000000-0008-0000-0200-00002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83" name="3 CuadroTexto">
          <a:extLst>
            <a:ext uri="{FF2B5EF4-FFF2-40B4-BE49-F238E27FC236}">
              <a16:creationId xmlns="" xmlns:a16="http://schemas.microsoft.com/office/drawing/2014/main" id="{00000000-0008-0000-0200-00002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84" name="4 CuadroTexto">
          <a:extLst>
            <a:ext uri="{FF2B5EF4-FFF2-40B4-BE49-F238E27FC236}">
              <a16:creationId xmlns="" xmlns:a16="http://schemas.microsoft.com/office/drawing/2014/main" id="{00000000-0008-0000-0200-00003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85" name="5 CuadroTexto">
          <a:extLst>
            <a:ext uri="{FF2B5EF4-FFF2-40B4-BE49-F238E27FC236}">
              <a16:creationId xmlns="" xmlns:a16="http://schemas.microsoft.com/office/drawing/2014/main" id="{00000000-0008-0000-0200-00003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86" name="6 CuadroTexto">
          <a:extLst>
            <a:ext uri="{FF2B5EF4-FFF2-40B4-BE49-F238E27FC236}">
              <a16:creationId xmlns="" xmlns:a16="http://schemas.microsoft.com/office/drawing/2014/main" id="{00000000-0008-0000-0200-00003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87" name="1 CuadroTexto">
          <a:extLst>
            <a:ext uri="{FF2B5EF4-FFF2-40B4-BE49-F238E27FC236}">
              <a16:creationId xmlns="" xmlns:a16="http://schemas.microsoft.com/office/drawing/2014/main" id="{00000000-0008-0000-0200-00003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88" name="2 CuadroTexto">
          <a:extLst>
            <a:ext uri="{FF2B5EF4-FFF2-40B4-BE49-F238E27FC236}">
              <a16:creationId xmlns="" xmlns:a16="http://schemas.microsoft.com/office/drawing/2014/main" id="{00000000-0008-0000-0200-00003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89" name="3 CuadroTexto">
          <a:extLst>
            <a:ext uri="{FF2B5EF4-FFF2-40B4-BE49-F238E27FC236}">
              <a16:creationId xmlns="" xmlns:a16="http://schemas.microsoft.com/office/drawing/2014/main" id="{00000000-0008-0000-0200-00003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90" name="4 CuadroTexto">
          <a:extLst>
            <a:ext uri="{FF2B5EF4-FFF2-40B4-BE49-F238E27FC236}">
              <a16:creationId xmlns="" xmlns:a16="http://schemas.microsoft.com/office/drawing/2014/main" id="{00000000-0008-0000-0200-00003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91" name="5 CuadroTexto">
          <a:extLst>
            <a:ext uri="{FF2B5EF4-FFF2-40B4-BE49-F238E27FC236}">
              <a16:creationId xmlns="" xmlns:a16="http://schemas.microsoft.com/office/drawing/2014/main" id="{00000000-0008-0000-0200-00003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92" name="6 CuadroTexto">
          <a:extLst>
            <a:ext uri="{FF2B5EF4-FFF2-40B4-BE49-F238E27FC236}">
              <a16:creationId xmlns="" xmlns:a16="http://schemas.microsoft.com/office/drawing/2014/main" id="{00000000-0008-0000-0200-00003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93" name="2 CuadroTexto">
          <a:extLst>
            <a:ext uri="{FF2B5EF4-FFF2-40B4-BE49-F238E27FC236}">
              <a16:creationId xmlns="" xmlns:a16="http://schemas.microsoft.com/office/drawing/2014/main" id="{00000000-0008-0000-0200-00003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94" name="3 CuadroTexto">
          <a:extLst>
            <a:ext uri="{FF2B5EF4-FFF2-40B4-BE49-F238E27FC236}">
              <a16:creationId xmlns="" xmlns:a16="http://schemas.microsoft.com/office/drawing/2014/main" id="{00000000-0008-0000-0200-00003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95" name="4 CuadroTexto">
          <a:extLst>
            <a:ext uri="{FF2B5EF4-FFF2-40B4-BE49-F238E27FC236}">
              <a16:creationId xmlns="" xmlns:a16="http://schemas.microsoft.com/office/drawing/2014/main" id="{00000000-0008-0000-0200-00003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96" name="5 CuadroTexto">
          <a:extLst>
            <a:ext uri="{FF2B5EF4-FFF2-40B4-BE49-F238E27FC236}">
              <a16:creationId xmlns="" xmlns:a16="http://schemas.microsoft.com/office/drawing/2014/main" id="{00000000-0008-0000-0200-00003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97" name="6 CuadroTexto">
          <a:extLst>
            <a:ext uri="{FF2B5EF4-FFF2-40B4-BE49-F238E27FC236}">
              <a16:creationId xmlns="" xmlns:a16="http://schemas.microsoft.com/office/drawing/2014/main" id="{00000000-0008-0000-0200-00003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98" name="1 CuadroTexto">
          <a:extLst>
            <a:ext uri="{FF2B5EF4-FFF2-40B4-BE49-F238E27FC236}">
              <a16:creationId xmlns="" xmlns:a16="http://schemas.microsoft.com/office/drawing/2014/main" id="{00000000-0008-0000-0200-00003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599" name="2 CuadroTexto">
          <a:extLst>
            <a:ext uri="{FF2B5EF4-FFF2-40B4-BE49-F238E27FC236}">
              <a16:creationId xmlns="" xmlns:a16="http://schemas.microsoft.com/office/drawing/2014/main" id="{00000000-0008-0000-0200-00003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00" name="3 CuadroTexto">
          <a:extLst>
            <a:ext uri="{FF2B5EF4-FFF2-40B4-BE49-F238E27FC236}">
              <a16:creationId xmlns="" xmlns:a16="http://schemas.microsoft.com/office/drawing/2014/main" id="{00000000-0008-0000-0200-00004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01" name="4 CuadroTexto">
          <a:extLst>
            <a:ext uri="{FF2B5EF4-FFF2-40B4-BE49-F238E27FC236}">
              <a16:creationId xmlns="" xmlns:a16="http://schemas.microsoft.com/office/drawing/2014/main" id="{00000000-0008-0000-0200-00004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02" name="5 CuadroTexto">
          <a:extLst>
            <a:ext uri="{FF2B5EF4-FFF2-40B4-BE49-F238E27FC236}">
              <a16:creationId xmlns="" xmlns:a16="http://schemas.microsoft.com/office/drawing/2014/main" id="{00000000-0008-0000-0200-00004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03" name="6 CuadroTexto">
          <a:extLst>
            <a:ext uri="{FF2B5EF4-FFF2-40B4-BE49-F238E27FC236}">
              <a16:creationId xmlns="" xmlns:a16="http://schemas.microsoft.com/office/drawing/2014/main" id="{00000000-0008-0000-0200-00004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04" name="2 CuadroTexto">
          <a:extLst>
            <a:ext uri="{FF2B5EF4-FFF2-40B4-BE49-F238E27FC236}">
              <a16:creationId xmlns="" xmlns:a16="http://schemas.microsoft.com/office/drawing/2014/main" id="{00000000-0008-0000-0200-00004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05" name="3 CuadroTexto">
          <a:extLst>
            <a:ext uri="{FF2B5EF4-FFF2-40B4-BE49-F238E27FC236}">
              <a16:creationId xmlns="" xmlns:a16="http://schemas.microsoft.com/office/drawing/2014/main" id="{00000000-0008-0000-0200-00004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06" name="4 CuadroTexto">
          <a:extLst>
            <a:ext uri="{FF2B5EF4-FFF2-40B4-BE49-F238E27FC236}">
              <a16:creationId xmlns="" xmlns:a16="http://schemas.microsoft.com/office/drawing/2014/main" id="{00000000-0008-0000-0200-00004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07" name="5 CuadroTexto">
          <a:extLst>
            <a:ext uri="{FF2B5EF4-FFF2-40B4-BE49-F238E27FC236}">
              <a16:creationId xmlns="" xmlns:a16="http://schemas.microsoft.com/office/drawing/2014/main" id="{00000000-0008-0000-0200-00004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08" name="6 CuadroTexto">
          <a:extLst>
            <a:ext uri="{FF2B5EF4-FFF2-40B4-BE49-F238E27FC236}">
              <a16:creationId xmlns="" xmlns:a16="http://schemas.microsoft.com/office/drawing/2014/main" id="{00000000-0008-0000-0200-00004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09" name="1 CuadroTexto">
          <a:extLst>
            <a:ext uri="{FF2B5EF4-FFF2-40B4-BE49-F238E27FC236}">
              <a16:creationId xmlns="" xmlns:a16="http://schemas.microsoft.com/office/drawing/2014/main" id="{00000000-0008-0000-0200-00004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10" name="2 CuadroTexto">
          <a:extLst>
            <a:ext uri="{FF2B5EF4-FFF2-40B4-BE49-F238E27FC236}">
              <a16:creationId xmlns="" xmlns:a16="http://schemas.microsoft.com/office/drawing/2014/main" id="{00000000-0008-0000-0200-00004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11" name="3 CuadroTexto">
          <a:extLst>
            <a:ext uri="{FF2B5EF4-FFF2-40B4-BE49-F238E27FC236}">
              <a16:creationId xmlns="" xmlns:a16="http://schemas.microsoft.com/office/drawing/2014/main" id="{00000000-0008-0000-0200-00004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12" name="4 CuadroTexto">
          <a:extLst>
            <a:ext uri="{FF2B5EF4-FFF2-40B4-BE49-F238E27FC236}">
              <a16:creationId xmlns="" xmlns:a16="http://schemas.microsoft.com/office/drawing/2014/main" id="{00000000-0008-0000-0200-00004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13" name="5 CuadroTexto">
          <a:extLst>
            <a:ext uri="{FF2B5EF4-FFF2-40B4-BE49-F238E27FC236}">
              <a16:creationId xmlns="" xmlns:a16="http://schemas.microsoft.com/office/drawing/2014/main" id="{00000000-0008-0000-0200-00004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52</xdr:row>
      <xdr:rowOff>0</xdr:rowOff>
    </xdr:from>
    <xdr:ext cx="184731" cy="264560"/>
    <xdr:sp macro="" textlink="">
      <xdr:nvSpPr>
        <xdr:cNvPr id="1614" name="6 CuadroTexto">
          <a:extLst>
            <a:ext uri="{FF2B5EF4-FFF2-40B4-BE49-F238E27FC236}">
              <a16:creationId xmlns="" xmlns:a16="http://schemas.microsoft.com/office/drawing/2014/main" id="{00000000-0008-0000-0200-00004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15" name="3 CuadroTexto">
          <a:extLst>
            <a:ext uri="{FF2B5EF4-FFF2-40B4-BE49-F238E27FC236}">
              <a16:creationId xmlns="" xmlns:a16="http://schemas.microsoft.com/office/drawing/2014/main" id="{00000000-0008-0000-0200-00004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16" name="4 CuadroTexto">
          <a:extLst>
            <a:ext uri="{FF2B5EF4-FFF2-40B4-BE49-F238E27FC236}">
              <a16:creationId xmlns="" xmlns:a16="http://schemas.microsoft.com/office/drawing/2014/main" id="{00000000-0008-0000-0200-00005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17" name="5 CuadroTexto">
          <a:extLst>
            <a:ext uri="{FF2B5EF4-FFF2-40B4-BE49-F238E27FC236}">
              <a16:creationId xmlns="" xmlns:a16="http://schemas.microsoft.com/office/drawing/2014/main" id="{00000000-0008-0000-0200-00005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18" name="6 CuadroTexto">
          <a:extLst>
            <a:ext uri="{FF2B5EF4-FFF2-40B4-BE49-F238E27FC236}">
              <a16:creationId xmlns="" xmlns:a16="http://schemas.microsoft.com/office/drawing/2014/main" id="{00000000-0008-0000-0200-00005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19" name="1 CuadroTexto">
          <a:extLst>
            <a:ext uri="{FF2B5EF4-FFF2-40B4-BE49-F238E27FC236}">
              <a16:creationId xmlns="" xmlns:a16="http://schemas.microsoft.com/office/drawing/2014/main" id="{00000000-0008-0000-0200-00005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20" name="2 CuadroTexto">
          <a:extLst>
            <a:ext uri="{FF2B5EF4-FFF2-40B4-BE49-F238E27FC236}">
              <a16:creationId xmlns="" xmlns:a16="http://schemas.microsoft.com/office/drawing/2014/main" id="{00000000-0008-0000-0200-00005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21" name="3 CuadroTexto">
          <a:extLst>
            <a:ext uri="{FF2B5EF4-FFF2-40B4-BE49-F238E27FC236}">
              <a16:creationId xmlns="" xmlns:a16="http://schemas.microsoft.com/office/drawing/2014/main" id="{00000000-0008-0000-0200-00005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22" name="4 CuadroTexto">
          <a:extLst>
            <a:ext uri="{FF2B5EF4-FFF2-40B4-BE49-F238E27FC236}">
              <a16:creationId xmlns="" xmlns:a16="http://schemas.microsoft.com/office/drawing/2014/main" id="{00000000-0008-0000-0200-00005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23" name="5 CuadroTexto">
          <a:extLst>
            <a:ext uri="{FF2B5EF4-FFF2-40B4-BE49-F238E27FC236}">
              <a16:creationId xmlns="" xmlns:a16="http://schemas.microsoft.com/office/drawing/2014/main" id="{00000000-0008-0000-0200-00005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24" name="6 CuadroTexto">
          <a:extLst>
            <a:ext uri="{FF2B5EF4-FFF2-40B4-BE49-F238E27FC236}">
              <a16:creationId xmlns="" xmlns:a16="http://schemas.microsoft.com/office/drawing/2014/main" id="{00000000-0008-0000-0200-00005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25" name="2 CuadroTexto">
          <a:extLst>
            <a:ext uri="{FF2B5EF4-FFF2-40B4-BE49-F238E27FC236}">
              <a16:creationId xmlns="" xmlns:a16="http://schemas.microsoft.com/office/drawing/2014/main" id="{00000000-0008-0000-0200-00005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26" name="3 CuadroTexto">
          <a:extLst>
            <a:ext uri="{FF2B5EF4-FFF2-40B4-BE49-F238E27FC236}">
              <a16:creationId xmlns="" xmlns:a16="http://schemas.microsoft.com/office/drawing/2014/main" id="{00000000-0008-0000-0200-00005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27" name="4 CuadroTexto">
          <a:extLst>
            <a:ext uri="{FF2B5EF4-FFF2-40B4-BE49-F238E27FC236}">
              <a16:creationId xmlns="" xmlns:a16="http://schemas.microsoft.com/office/drawing/2014/main" id="{00000000-0008-0000-0200-00005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28" name="5 CuadroTexto">
          <a:extLst>
            <a:ext uri="{FF2B5EF4-FFF2-40B4-BE49-F238E27FC236}">
              <a16:creationId xmlns="" xmlns:a16="http://schemas.microsoft.com/office/drawing/2014/main" id="{00000000-0008-0000-0200-00005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29" name="6 CuadroTexto">
          <a:extLst>
            <a:ext uri="{FF2B5EF4-FFF2-40B4-BE49-F238E27FC236}">
              <a16:creationId xmlns="" xmlns:a16="http://schemas.microsoft.com/office/drawing/2014/main" id="{00000000-0008-0000-0200-00005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30" name="1 CuadroTexto">
          <a:extLst>
            <a:ext uri="{FF2B5EF4-FFF2-40B4-BE49-F238E27FC236}">
              <a16:creationId xmlns="" xmlns:a16="http://schemas.microsoft.com/office/drawing/2014/main" id="{00000000-0008-0000-0200-00005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31" name="2 CuadroTexto">
          <a:extLst>
            <a:ext uri="{FF2B5EF4-FFF2-40B4-BE49-F238E27FC236}">
              <a16:creationId xmlns="" xmlns:a16="http://schemas.microsoft.com/office/drawing/2014/main" id="{00000000-0008-0000-0200-00005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32" name="3 CuadroTexto">
          <a:extLst>
            <a:ext uri="{FF2B5EF4-FFF2-40B4-BE49-F238E27FC236}">
              <a16:creationId xmlns="" xmlns:a16="http://schemas.microsoft.com/office/drawing/2014/main" id="{00000000-0008-0000-0200-00006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33" name="4 CuadroTexto">
          <a:extLst>
            <a:ext uri="{FF2B5EF4-FFF2-40B4-BE49-F238E27FC236}">
              <a16:creationId xmlns="" xmlns:a16="http://schemas.microsoft.com/office/drawing/2014/main" id="{00000000-0008-0000-0200-00006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34" name="5 CuadroTexto">
          <a:extLst>
            <a:ext uri="{FF2B5EF4-FFF2-40B4-BE49-F238E27FC236}">
              <a16:creationId xmlns="" xmlns:a16="http://schemas.microsoft.com/office/drawing/2014/main" id="{00000000-0008-0000-0200-00006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35" name="6 CuadroTexto">
          <a:extLst>
            <a:ext uri="{FF2B5EF4-FFF2-40B4-BE49-F238E27FC236}">
              <a16:creationId xmlns="" xmlns:a16="http://schemas.microsoft.com/office/drawing/2014/main" id="{00000000-0008-0000-0200-00006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36" name="2 CuadroTexto">
          <a:extLst>
            <a:ext uri="{FF2B5EF4-FFF2-40B4-BE49-F238E27FC236}">
              <a16:creationId xmlns="" xmlns:a16="http://schemas.microsoft.com/office/drawing/2014/main" id="{00000000-0008-0000-0200-00006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37" name="3 CuadroTexto">
          <a:extLst>
            <a:ext uri="{FF2B5EF4-FFF2-40B4-BE49-F238E27FC236}">
              <a16:creationId xmlns="" xmlns:a16="http://schemas.microsoft.com/office/drawing/2014/main" id="{00000000-0008-0000-0200-00006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38" name="4 CuadroTexto">
          <a:extLst>
            <a:ext uri="{FF2B5EF4-FFF2-40B4-BE49-F238E27FC236}">
              <a16:creationId xmlns="" xmlns:a16="http://schemas.microsoft.com/office/drawing/2014/main" id="{00000000-0008-0000-0200-00006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39" name="5 CuadroTexto">
          <a:extLst>
            <a:ext uri="{FF2B5EF4-FFF2-40B4-BE49-F238E27FC236}">
              <a16:creationId xmlns="" xmlns:a16="http://schemas.microsoft.com/office/drawing/2014/main" id="{00000000-0008-0000-0200-00006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40" name="6 CuadroTexto">
          <a:extLst>
            <a:ext uri="{FF2B5EF4-FFF2-40B4-BE49-F238E27FC236}">
              <a16:creationId xmlns="" xmlns:a16="http://schemas.microsoft.com/office/drawing/2014/main" id="{00000000-0008-0000-0200-00006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41" name="1 CuadroTexto">
          <a:extLst>
            <a:ext uri="{FF2B5EF4-FFF2-40B4-BE49-F238E27FC236}">
              <a16:creationId xmlns="" xmlns:a16="http://schemas.microsoft.com/office/drawing/2014/main" id="{00000000-0008-0000-0200-00006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42" name="2 CuadroTexto">
          <a:extLst>
            <a:ext uri="{FF2B5EF4-FFF2-40B4-BE49-F238E27FC236}">
              <a16:creationId xmlns="" xmlns:a16="http://schemas.microsoft.com/office/drawing/2014/main" id="{00000000-0008-0000-0200-00006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43" name="3 CuadroTexto">
          <a:extLst>
            <a:ext uri="{FF2B5EF4-FFF2-40B4-BE49-F238E27FC236}">
              <a16:creationId xmlns="" xmlns:a16="http://schemas.microsoft.com/office/drawing/2014/main" id="{00000000-0008-0000-0200-00006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44" name="4 CuadroTexto">
          <a:extLst>
            <a:ext uri="{FF2B5EF4-FFF2-40B4-BE49-F238E27FC236}">
              <a16:creationId xmlns="" xmlns:a16="http://schemas.microsoft.com/office/drawing/2014/main" id="{00000000-0008-0000-0200-00006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45" name="5 CuadroTexto">
          <a:extLst>
            <a:ext uri="{FF2B5EF4-FFF2-40B4-BE49-F238E27FC236}">
              <a16:creationId xmlns="" xmlns:a16="http://schemas.microsoft.com/office/drawing/2014/main" id="{00000000-0008-0000-0200-00006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46" name="6 CuadroTexto">
          <a:extLst>
            <a:ext uri="{FF2B5EF4-FFF2-40B4-BE49-F238E27FC236}">
              <a16:creationId xmlns="" xmlns:a16="http://schemas.microsoft.com/office/drawing/2014/main" id="{00000000-0008-0000-0200-00006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47" name="3 CuadroTexto">
          <a:extLst>
            <a:ext uri="{FF2B5EF4-FFF2-40B4-BE49-F238E27FC236}">
              <a16:creationId xmlns="" xmlns:a16="http://schemas.microsoft.com/office/drawing/2014/main" id="{00000000-0008-0000-0200-00006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48" name="4 CuadroTexto">
          <a:extLst>
            <a:ext uri="{FF2B5EF4-FFF2-40B4-BE49-F238E27FC236}">
              <a16:creationId xmlns="" xmlns:a16="http://schemas.microsoft.com/office/drawing/2014/main" id="{00000000-0008-0000-0200-00007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49" name="5 CuadroTexto">
          <a:extLst>
            <a:ext uri="{FF2B5EF4-FFF2-40B4-BE49-F238E27FC236}">
              <a16:creationId xmlns="" xmlns:a16="http://schemas.microsoft.com/office/drawing/2014/main" id="{00000000-0008-0000-0200-00007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50" name="6 CuadroTexto">
          <a:extLst>
            <a:ext uri="{FF2B5EF4-FFF2-40B4-BE49-F238E27FC236}">
              <a16:creationId xmlns="" xmlns:a16="http://schemas.microsoft.com/office/drawing/2014/main" id="{00000000-0008-0000-0200-00007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51" name="1 CuadroTexto">
          <a:extLst>
            <a:ext uri="{FF2B5EF4-FFF2-40B4-BE49-F238E27FC236}">
              <a16:creationId xmlns="" xmlns:a16="http://schemas.microsoft.com/office/drawing/2014/main" id="{00000000-0008-0000-0200-00007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52" name="2 CuadroTexto">
          <a:extLst>
            <a:ext uri="{FF2B5EF4-FFF2-40B4-BE49-F238E27FC236}">
              <a16:creationId xmlns="" xmlns:a16="http://schemas.microsoft.com/office/drawing/2014/main" id="{00000000-0008-0000-0200-00007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53" name="3 CuadroTexto">
          <a:extLst>
            <a:ext uri="{FF2B5EF4-FFF2-40B4-BE49-F238E27FC236}">
              <a16:creationId xmlns="" xmlns:a16="http://schemas.microsoft.com/office/drawing/2014/main" id="{00000000-0008-0000-0200-00007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54" name="4 CuadroTexto">
          <a:extLst>
            <a:ext uri="{FF2B5EF4-FFF2-40B4-BE49-F238E27FC236}">
              <a16:creationId xmlns="" xmlns:a16="http://schemas.microsoft.com/office/drawing/2014/main" id="{00000000-0008-0000-0200-00007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55" name="5 CuadroTexto">
          <a:extLst>
            <a:ext uri="{FF2B5EF4-FFF2-40B4-BE49-F238E27FC236}">
              <a16:creationId xmlns="" xmlns:a16="http://schemas.microsoft.com/office/drawing/2014/main" id="{00000000-0008-0000-0200-00007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56" name="6 CuadroTexto">
          <a:extLst>
            <a:ext uri="{FF2B5EF4-FFF2-40B4-BE49-F238E27FC236}">
              <a16:creationId xmlns="" xmlns:a16="http://schemas.microsoft.com/office/drawing/2014/main" id="{00000000-0008-0000-0200-00007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57" name="2 CuadroTexto">
          <a:extLst>
            <a:ext uri="{FF2B5EF4-FFF2-40B4-BE49-F238E27FC236}">
              <a16:creationId xmlns="" xmlns:a16="http://schemas.microsoft.com/office/drawing/2014/main" id="{00000000-0008-0000-0200-00007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58" name="3 CuadroTexto">
          <a:extLst>
            <a:ext uri="{FF2B5EF4-FFF2-40B4-BE49-F238E27FC236}">
              <a16:creationId xmlns="" xmlns:a16="http://schemas.microsoft.com/office/drawing/2014/main" id="{00000000-0008-0000-0200-00007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59" name="4 CuadroTexto">
          <a:extLst>
            <a:ext uri="{FF2B5EF4-FFF2-40B4-BE49-F238E27FC236}">
              <a16:creationId xmlns="" xmlns:a16="http://schemas.microsoft.com/office/drawing/2014/main" id="{00000000-0008-0000-0200-00007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60" name="5 CuadroTexto">
          <a:extLst>
            <a:ext uri="{FF2B5EF4-FFF2-40B4-BE49-F238E27FC236}">
              <a16:creationId xmlns="" xmlns:a16="http://schemas.microsoft.com/office/drawing/2014/main" id="{00000000-0008-0000-0200-00007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61" name="6 CuadroTexto">
          <a:extLst>
            <a:ext uri="{FF2B5EF4-FFF2-40B4-BE49-F238E27FC236}">
              <a16:creationId xmlns="" xmlns:a16="http://schemas.microsoft.com/office/drawing/2014/main" id="{00000000-0008-0000-0200-00007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62" name="1 CuadroTexto">
          <a:extLst>
            <a:ext uri="{FF2B5EF4-FFF2-40B4-BE49-F238E27FC236}">
              <a16:creationId xmlns="" xmlns:a16="http://schemas.microsoft.com/office/drawing/2014/main" id="{00000000-0008-0000-0200-00007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63" name="2 CuadroTexto">
          <a:extLst>
            <a:ext uri="{FF2B5EF4-FFF2-40B4-BE49-F238E27FC236}">
              <a16:creationId xmlns="" xmlns:a16="http://schemas.microsoft.com/office/drawing/2014/main" id="{00000000-0008-0000-0200-00007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64" name="3 CuadroTexto">
          <a:extLst>
            <a:ext uri="{FF2B5EF4-FFF2-40B4-BE49-F238E27FC236}">
              <a16:creationId xmlns="" xmlns:a16="http://schemas.microsoft.com/office/drawing/2014/main" id="{00000000-0008-0000-0200-00008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65" name="4 CuadroTexto">
          <a:extLst>
            <a:ext uri="{FF2B5EF4-FFF2-40B4-BE49-F238E27FC236}">
              <a16:creationId xmlns="" xmlns:a16="http://schemas.microsoft.com/office/drawing/2014/main" id="{00000000-0008-0000-0200-00008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66" name="5 CuadroTexto">
          <a:extLst>
            <a:ext uri="{FF2B5EF4-FFF2-40B4-BE49-F238E27FC236}">
              <a16:creationId xmlns="" xmlns:a16="http://schemas.microsoft.com/office/drawing/2014/main" id="{00000000-0008-0000-0200-00008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67" name="6 CuadroTexto">
          <a:extLst>
            <a:ext uri="{FF2B5EF4-FFF2-40B4-BE49-F238E27FC236}">
              <a16:creationId xmlns="" xmlns:a16="http://schemas.microsoft.com/office/drawing/2014/main" id="{00000000-0008-0000-0200-00008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68" name="2 CuadroTexto">
          <a:extLst>
            <a:ext uri="{FF2B5EF4-FFF2-40B4-BE49-F238E27FC236}">
              <a16:creationId xmlns="" xmlns:a16="http://schemas.microsoft.com/office/drawing/2014/main" id="{00000000-0008-0000-0200-00008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69" name="3 CuadroTexto">
          <a:extLst>
            <a:ext uri="{FF2B5EF4-FFF2-40B4-BE49-F238E27FC236}">
              <a16:creationId xmlns="" xmlns:a16="http://schemas.microsoft.com/office/drawing/2014/main" id="{00000000-0008-0000-0200-00008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70" name="4 CuadroTexto">
          <a:extLst>
            <a:ext uri="{FF2B5EF4-FFF2-40B4-BE49-F238E27FC236}">
              <a16:creationId xmlns="" xmlns:a16="http://schemas.microsoft.com/office/drawing/2014/main" id="{00000000-0008-0000-0200-00008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71" name="5 CuadroTexto">
          <a:extLst>
            <a:ext uri="{FF2B5EF4-FFF2-40B4-BE49-F238E27FC236}">
              <a16:creationId xmlns="" xmlns:a16="http://schemas.microsoft.com/office/drawing/2014/main" id="{00000000-0008-0000-0200-00008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72" name="6 CuadroTexto">
          <a:extLst>
            <a:ext uri="{FF2B5EF4-FFF2-40B4-BE49-F238E27FC236}">
              <a16:creationId xmlns="" xmlns:a16="http://schemas.microsoft.com/office/drawing/2014/main" id="{00000000-0008-0000-0200-00008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73" name="1 CuadroTexto">
          <a:extLst>
            <a:ext uri="{FF2B5EF4-FFF2-40B4-BE49-F238E27FC236}">
              <a16:creationId xmlns="" xmlns:a16="http://schemas.microsoft.com/office/drawing/2014/main" id="{00000000-0008-0000-0200-00008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74" name="2 CuadroTexto">
          <a:extLst>
            <a:ext uri="{FF2B5EF4-FFF2-40B4-BE49-F238E27FC236}">
              <a16:creationId xmlns="" xmlns:a16="http://schemas.microsoft.com/office/drawing/2014/main" id="{00000000-0008-0000-0200-00008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75" name="3 CuadroTexto">
          <a:extLst>
            <a:ext uri="{FF2B5EF4-FFF2-40B4-BE49-F238E27FC236}">
              <a16:creationId xmlns="" xmlns:a16="http://schemas.microsoft.com/office/drawing/2014/main" id="{00000000-0008-0000-0200-00008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76" name="4 CuadroTexto">
          <a:extLst>
            <a:ext uri="{FF2B5EF4-FFF2-40B4-BE49-F238E27FC236}">
              <a16:creationId xmlns="" xmlns:a16="http://schemas.microsoft.com/office/drawing/2014/main" id="{00000000-0008-0000-0200-00008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77" name="5 CuadroTexto">
          <a:extLst>
            <a:ext uri="{FF2B5EF4-FFF2-40B4-BE49-F238E27FC236}">
              <a16:creationId xmlns="" xmlns:a16="http://schemas.microsoft.com/office/drawing/2014/main" id="{00000000-0008-0000-0200-00008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59</xdr:row>
      <xdr:rowOff>0</xdr:rowOff>
    </xdr:from>
    <xdr:ext cx="184731" cy="264560"/>
    <xdr:sp macro="" textlink="">
      <xdr:nvSpPr>
        <xdr:cNvPr id="1678" name="6 CuadroTexto">
          <a:extLst>
            <a:ext uri="{FF2B5EF4-FFF2-40B4-BE49-F238E27FC236}">
              <a16:creationId xmlns="" xmlns:a16="http://schemas.microsoft.com/office/drawing/2014/main" id="{00000000-0008-0000-0200-00008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79" name="2 CuadroTexto">
          <a:extLst>
            <a:ext uri="{FF2B5EF4-FFF2-40B4-BE49-F238E27FC236}">
              <a16:creationId xmlns="" xmlns:a16="http://schemas.microsoft.com/office/drawing/2014/main" id="{00000000-0008-0000-0200-00008F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0" name="3 CuadroTexto">
          <a:extLst>
            <a:ext uri="{FF2B5EF4-FFF2-40B4-BE49-F238E27FC236}">
              <a16:creationId xmlns="" xmlns:a16="http://schemas.microsoft.com/office/drawing/2014/main" id="{00000000-0008-0000-0200-000090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1" name="4 CuadroTexto">
          <a:extLst>
            <a:ext uri="{FF2B5EF4-FFF2-40B4-BE49-F238E27FC236}">
              <a16:creationId xmlns="" xmlns:a16="http://schemas.microsoft.com/office/drawing/2014/main" id="{00000000-0008-0000-0200-000091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2" name="5 CuadroTexto">
          <a:extLst>
            <a:ext uri="{FF2B5EF4-FFF2-40B4-BE49-F238E27FC236}">
              <a16:creationId xmlns="" xmlns:a16="http://schemas.microsoft.com/office/drawing/2014/main" id="{00000000-0008-0000-0200-000092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3" name="6 CuadroTexto">
          <a:extLst>
            <a:ext uri="{FF2B5EF4-FFF2-40B4-BE49-F238E27FC236}">
              <a16:creationId xmlns="" xmlns:a16="http://schemas.microsoft.com/office/drawing/2014/main" id="{00000000-0008-0000-0200-000093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4" name="1 CuadroTexto">
          <a:extLst>
            <a:ext uri="{FF2B5EF4-FFF2-40B4-BE49-F238E27FC236}">
              <a16:creationId xmlns="" xmlns:a16="http://schemas.microsoft.com/office/drawing/2014/main" id="{00000000-0008-0000-0200-000094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5" name="2 CuadroTexto">
          <a:extLst>
            <a:ext uri="{FF2B5EF4-FFF2-40B4-BE49-F238E27FC236}">
              <a16:creationId xmlns="" xmlns:a16="http://schemas.microsoft.com/office/drawing/2014/main" id="{00000000-0008-0000-0200-000095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6" name="3 CuadroTexto">
          <a:extLst>
            <a:ext uri="{FF2B5EF4-FFF2-40B4-BE49-F238E27FC236}">
              <a16:creationId xmlns="" xmlns:a16="http://schemas.microsoft.com/office/drawing/2014/main" id="{00000000-0008-0000-0200-000096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7" name="4 CuadroTexto">
          <a:extLst>
            <a:ext uri="{FF2B5EF4-FFF2-40B4-BE49-F238E27FC236}">
              <a16:creationId xmlns="" xmlns:a16="http://schemas.microsoft.com/office/drawing/2014/main" id="{00000000-0008-0000-0200-000097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8" name="5 CuadroTexto">
          <a:extLst>
            <a:ext uri="{FF2B5EF4-FFF2-40B4-BE49-F238E27FC236}">
              <a16:creationId xmlns="" xmlns:a16="http://schemas.microsoft.com/office/drawing/2014/main" id="{00000000-0008-0000-0200-000098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9" name="6 CuadroTexto">
          <a:extLst>
            <a:ext uri="{FF2B5EF4-FFF2-40B4-BE49-F238E27FC236}">
              <a16:creationId xmlns="" xmlns:a16="http://schemas.microsoft.com/office/drawing/2014/main" id="{00000000-0008-0000-0200-000099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0" name="2 CuadroTexto">
          <a:extLst>
            <a:ext uri="{FF2B5EF4-FFF2-40B4-BE49-F238E27FC236}">
              <a16:creationId xmlns="" xmlns:a16="http://schemas.microsoft.com/office/drawing/2014/main" id="{00000000-0008-0000-0200-00009A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1" name="3 CuadroTexto">
          <a:extLst>
            <a:ext uri="{FF2B5EF4-FFF2-40B4-BE49-F238E27FC236}">
              <a16:creationId xmlns="" xmlns:a16="http://schemas.microsoft.com/office/drawing/2014/main" id="{00000000-0008-0000-0200-00009B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2" name="4 CuadroTexto">
          <a:extLst>
            <a:ext uri="{FF2B5EF4-FFF2-40B4-BE49-F238E27FC236}">
              <a16:creationId xmlns="" xmlns:a16="http://schemas.microsoft.com/office/drawing/2014/main" id="{00000000-0008-0000-0200-00009C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3" name="5 CuadroTexto">
          <a:extLst>
            <a:ext uri="{FF2B5EF4-FFF2-40B4-BE49-F238E27FC236}">
              <a16:creationId xmlns="" xmlns:a16="http://schemas.microsoft.com/office/drawing/2014/main" id="{00000000-0008-0000-0200-00009D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4" name="6 CuadroTexto">
          <a:extLst>
            <a:ext uri="{FF2B5EF4-FFF2-40B4-BE49-F238E27FC236}">
              <a16:creationId xmlns="" xmlns:a16="http://schemas.microsoft.com/office/drawing/2014/main" id="{00000000-0008-0000-0200-00009E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5" name="1 CuadroTexto">
          <a:extLst>
            <a:ext uri="{FF2B5EF4-FFF2-40B4-BE49-F238E27FC236}">
              <a16:creationId xmlns="" xmlns:a16="http://schemas.microsoft.com/office/drawing/2014/main" id="{00000000-0008-0000-0200-00009F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6" name="2 CuadroTexto">
          <a:extLst>
            <a:ext uri="{FF2B5EF4-FFF2-40B4-BE49-F238E27FC236}">
              <a16:creationId xmlns="" xmlns:a16="http://schemas.microsoft.com/office/drawing/2014/main" id="{00000000-0008-0000-0200-0000A0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7" name="3 CuadroTexto">
          <a:extLst>
            <a:ext uri="{FF2B5EF4-FFF2-40B4-BE49-F238E27FC236}">
              <a16:creationId xmlns="" xmlns:a16="http://schemas.microsoft.com/office/drawing/2014/main" id="{00000000-0008-0000-0200-0000A1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8" name="4 CuadroTexto">
          <a:extLst>
            <a:ext uri="{FF2B5EF4-FFF2-40B4-BE49-F238E27FC236}">
              <a16:creationId xmlns="" xmlns:a16="http://schemas.microsoft.com/office/drawing/2014/main" id="{00000000-0008-0000-0200-0000A2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9" name="5 CuadroTexto">
          <a:extLst>
            <a:ext uri="{FF2B5EF4-FFF2-40B4-BE49-F238E27FC236}">
              <a16:creationId xmlns="" xmlns:a16="http://schemas.microsoft.com/office/drawing/2014/main" id="{00000000-0008-0000-0200-0000A3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700" name="6 CuadroTexto">
          <a:extLst>
            <a:ext uri="{FF2B5EF4-FFF2-40B4-BE49-F238E27FC236}">
              <a16:creationId xmlns="" xmlns:a16="http://schemas.microsoft.com/office/drawing/2014/main" id="{00000000-0008-0000-0200-0000A4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1" name="4 CuadroTexto">
          <a:extLst>
            <a:ext uri="{FF2B5EF4-FFF2-40B4-BE49-F238E27FC236}">
              <a16:creationId xmlns="" xmlns:a16="http://schemas.microsoft.com/office/drawing/2014/main" id="{00000000-0008-0000-0200-0000A5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2" name="5 CuadroTexto">
          <a:extLst>
            <a:ext uri="{FF2B5EF4-FFF2-40B4-BE49-F238E27FC236}">
              <a16:creationId xmlns="" xmlns:a16="http://schemas.microsoft.com/office/drawing/2014/main" id="{00000000-0008-0000-0200-0000A6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3" name="6 CuadroTexto">
          <a:extLst>
            <a:ext uri="{FF2B5EF4-FFF2-40B4-BE49-F238E27FC236}">
              <a16:creationId xmlns="" xmlns:a16="http://schemas.microsoft.com/office/drawing/2014/main" id="{00000000-0008-0000-0200-0000A7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4" name="1 CuadroTexto">
          <a:extLst>
            <a:ext uri="{FF2B5EF4-FFF2-40B4-BE49-F238E27FC236}">
              <a16:creationId xmlns="" xmlns:a16="http://schemas.microsoft.com/office/drawing/2014/main" id="{00000000-0008-0000-0200-0000A8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5" name="2 CuadroTexto">
          <a:extLst>
            <a:ext uri="{FF2B5EF4-FFF2-40B4-BE49-F238E27FC236}">
              <a16:creationId xmlns="" xmlns:a16="http://schemas.microsoft.com/office/drawing/2014/main" id="{00000000-0008-0000-0200-0000A9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6" name="3 CuadroTexto">
          <a:extLst>
            <a:ext uri="{FF2B5EF4-FFF2-40B4-BE49-F238E27FC236}">
              <a16:creationId xmlns="" xmlns:a16="http://schemas.microsoft.com/office/drawing/2014/main" id="{00000000-0008-0000-0200-0000AA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7" name="4 CuadroTexto">
          <a:extLst>
            <a:ext uri="{FF2B5EF4-FFF2-40B4-BE49-F238E27FC236}">
              <a16:creationId xmlns="" xmlns:a16="http://schemas.microsoft.com/office/drawing/2014/main" id="{00000000-0008-0000-0200-0000AB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8" name="5 CuadroTexto">
          <a:extLst>
            <a:ext uri="{FF2B5EF4-FFF2-40B4-BE49-F238E27FC236}">
              <a16:creationId xmlns="" xmlns:a16="http://schemas.microsoft.com/office/drawing/2014/main" id="{00000000-0008-0000-0200-0000AC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9" name="6 CuadroTexto">
          <a:extLst>
            <a:ext uri="{FF2B5EF4-FFF2-40B4-BE49-F238E27FC236}">
              <a16:creationId xmlns="" xmlns:a16="http://schemas.microsoft.com/office/drawing/2014/main" id="{00000000-0008-0000-0200-0000AD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0" name="2 CuadroTexto">
          <a:extLst>
            <a:ext uri="{FF2B5EF4-FFF2-40B4-BE49-F238E27FC236}">
              <a16:creationId xmlns="" xmlns:a16="http://schemas.microsoft.com/office/drawing/2014/main" id="{00000000-0008-0000-0200-0000AE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1" name="3 CuadroTexto">
          <a:extLst>
            <a:ext uri="{FF2B5EF4-FFF2-40B4-BE49-F238E27FC236}">
              <a16:creationId xmlns="" xmlns:a16="http://schemas.microsoft.com/office/drawing/2014/main" id="{00000000-0008-0000-0200-0000AF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2" name="4 CuadroTexto">
          <a:extLst>
            <a:ext uri="{FF2B5EF4-FFF2-40B4-BE49-F238E27FC236}">
              <a16:creationId xmlns="" xmlns:a16="http://schemas.microsoft.com/office/drawing/2014/main" id="{00000000-0008-0000-0200-0000B0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3" name="5 CuadroTexto">
          <a:extLst>
            <a:ext uri="{FF2B5EF4-FFF2-40B4-BE49-F238E27FC236}">
              <a16:creationId xmlns="" xmlns:a16="http://schemas.microsoft.com/office/drawing/2014/main" id="{00000000-0008-0000-0200-0000B1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4" name="6 CuadroTexto">
          <a:extLst>
            <a:ext uri="{FF2B5EF4-FFF2-40B4-BE49-F238E27FC236}">
              <a16:creationId xmlns="" xmlns:a16="http://schemas.microsoft.com/office/drawing/2014/main" id="{00000000-0008-0000-0200-0000B2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5" name="1 CuadroTexto">
          <a:extLst>
            <a:ext uri="{FF2B5EF4-FFF2-40B4-BE49-F238E27FC236}">
              <a16:creationId xmlns="" xmlns:a16="http://schemas.microsoft.com/office/drawing/2014/main" id="{00000000-0008-0000-0200-0000B3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6" name="2 CuadroTexto">
          <a:extLst>
            <a:ext uri="{FF2B5EF4-FFF2-40B4-BE49-F238E27FC236}">
              <a16:creationId xmlns="" xmlns:a16="http://schemas.microsoft.com/office/drawing/2014/main" id="{00000000-0008-0000-0200-0000B4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7" name="3 CuadroTexto">
          <a:extLst>
            <a:ext uri="{FF2B5EF4-FFF2-40B4-BE49-F238E27FC236}">
              <a16:creationId xmlns="" xmlns:a16="http://schemas.microsoft.com/office/drawing/2014/main" id="{00000000-0008-0000-0200-0000B5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8" name="4 CuadroTexto">
          <a:extLst>
            <a:ext uri="{FF2B5EF4-FFF2-40B4-BE49-F238E27FC236}">
              <a16:creationId xmlns="" xmlns:a16="http://schemas.microsoft.com/office/drawing/2014/main" id="{00000000-0008-0000-0200-0000B6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9" name="5 CuadroTexto">
          <a:extLst>
            <a:ext uri="{FF2B5EF4-FFF2-40B4-BE49-F238E27FC236}">
              <a16:creationId xmlns="" xmlns:a16="http://schemas.microsoft.com/office/drawing/2014/main" id="{00000000-0008-0000-0200-0000B7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20" name="6 CuadroTexto">
          <a:extLst>
            <a:ext uri="{FF2B5EF4-FFF2-40B4-BE49-F238E27FC236}">
              <a16:creationId xmlns="" xmlns:a16="http://schemas.microsoft.com/office/drawing/2014/main" id="{00000000-0008-0000-0200-0000B8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123826</xdr:colOff>
      <xdr:row>0</xdr:row>
      <xdr:rowOff>0</xdr:rowOff>
    </xdr:from>
    <xdr:ext cx="533400" cy="857250"/>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0"/>
          <a:ext cx="533400" cy="857250"/>
        </a:xfrm>
        <a:prstGeom prst="rect">
          <a:avLst/>
        </a:prstGeom>
      </xdr:spPr>
    </xdr:pic>
    <xdr:clientData/>
  </xdr:oneCellAnchor>
  <xdr:oneCellAnchor>
    <xdr:from>
      <xdr:col>2</xdr:col>
      <xdr:colOff>266700</xdr:colOff>
      <xdr:row>22</xdr:row>
      <xdr:rowOff>0</xdr:rowOff>
    </xdr:from>
    <xdr:ext cx="184731" cy="264560"/>
    <xdr:sp macro="" textlink="">
      <xdr:nvSpPr>
        <xdr:cNvPr id="3" name="4 CuadroTexto">
          <a:extLst>
            <a:ext uri="{FF2B5EF4-FFF2-40B4-BE49-F238E27FC236}">
              <a16:creationId xmlns="" xmlns:a16="http://schemas.microsoft.com/office/drawing/2014/main" id="{00000000-0008-0000-0300-000003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4" name="5 CuadroTexto">
          <a:extLst>
            <a:ext uri="{FF2B5EF4-FFF2-40B4-BE49-F238E27FC236}">
              <a16:creationId xmlns="" xmlns:a16="http://schemas.microsoft.com/office/drawing/2014/main" id="{00000000-0008-0000-0300-000004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5" name="6 CuadroTexto">
          <a:extLst>
            <a:ext uri="{FF2B5EF4-FFF2-40B4-BE49-F238E27FC236}">
              <a16:creationId xmlns="" xmlns:a16="http://schemas.microsoft.com/office/drawing/2014/main" id="{00000000-0008-0000-0300-000005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6" name="1 CuadroTexto">
          <a:extLst>
            <a:ext uri="{FF2B5EF4-FFF2-40B4-BE49-F238E27FC236}">
              <a16:creationId xmlns="" xmlns:a16="http://schemas.microsoft.com/office/drawing/2014/main" id="{00000000-0008-0000-0300-000006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7" name="2 CuadroTexto">
          <a:extLst>
            <a:ext uri="{FF2B5EF4-FFF2-40B4-BE49-F238E27FC236}">
              <a16:creationId xmlns="" xmlns:a16="http://schemas.microsoft.com/office/drawing/2014/main" id="{00000000-0008-0000-0300-000007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8" name="3 CuadroTexto">
          <a:extLst>
            <a:ext uri="{FF2B5EF4-FFF2-40B4-BE49-F238E27FC236}">
              <a16:creationId xmlns="" xmlns:a16="http://schemas.microsoft.com/office/drawing/2014/main" id="{00000000-0008-0000-0300-000008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9" name="4 CuadroTexto">
          <a:extLst>
            <a:ext uri="{FF2B5EF4-FFF2-40B4-BE49-F238E27FC236}">
              <a16:creationId xmlns="" xmlns:a16="http://schemas.microsoft.com/office/drawing/2014/main" id="{00000000-0008-0000-0300-000009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10" name="5 CuadroTexto">
          <a:extLst>
            <a:ext uri="{FF2B5EF4-FFF2-40B4-BE49-F238E27FC236}">
              <a16:creationId xmlns="" xmlns:a16="http://schemas.microsoft.com/office/drawing/2014/main" id="{00000000-0008-0000-0300-00000A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11" name="6 CuadroTexto">
          <a:extLst>
            <a:ext uri="{FF2B5EF4-FFF2-40B4-BE49-F238E27FC236}">
              <a16:creationId xmlns="" xmlns:a16="http://schemas.microsoft.com/office/drawing/2014/main" id="{00000000-0008-0000-0300-00000B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2" name="2 CuadroTexto">
          <a:extLst>
            <a:ext uri="{FF2B5EF4-FFF2-40B4-BE49-F238E27FC236}">
              <a16:creationId xmlns="" xmlns:a16="http://schemas.microsoft.com/office/drawing/2014/main" id="{00000000-0008-0000-0300-00000C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3" name="3 CuadroTexto">
          <a:extLst>
            <a:ext uri="{FF2B5EF4-FFF2-40B4-BE49-F238E27FC236}">
              <a16:creationId xmlns="" xmlns:a16="http://schemas.microsoft.com/office/drawing/2014/main" id="{00000000-0008-0000-0300-00000D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4" name="4 CuadroTexto">
          <a:extLst>
            <a:ext uri="{FF2B5EF4-FFF2-40B4-BE49-F238E27FC236}">
              <a16:creationId xmlns="" xmlns:a16="http://schemas.microsoft.com/office/drawing/2014/main" id="{00000000-0008-0000-0300-00000E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5" name="5 CuadroTexto">
          <a:extLst>
            <a:ext uri="{FF2B5EF4-FFF2-40B4-BE49-F238E27FC236}">
              <a16:creationId xmlns="" xmlns:a16="http://schemas.microsoft.com/office/drawing/2014/main" id="{00000000-0008-0000-0300-00000F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6" name="6 CuadroTexto">
          <a:extLst>
            <a:ext uri="{FF2B5EF4-FFF2-40B4-BE49-F238E27FC236}">
              <a16:creationId xmlns="" xmlns:a16="http://schemas.microsoft.com/office/drawing/2014/main" id="{00000000-0008-0000-0300-000010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7" name="1 CuadroTexto">
          <a:extLst>
            <a:ext uri="{FF2B5EF4-FFF2-40B4-BE49-F238E27FC236}">
              <a16:creationId xmlns="" xmlns:a16="http://schemas.microsoft.com/office/drawing/2014/main" id="{00000000-0008-0000-0300-000011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8" name="2 CuadroTexto">
          <a:extLst>
            <a:ext uri="{FF2B5EF4-FFF2-40B4-BE49-F238E27FC236}">
              <a16:creationId xmlns="" xmlns:a16="http://schemas.microsoft.com/office/drawing/2014/main" id="{00000000-0008-0000-0300-000012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9" name="3 CuadroTexto">
          <a:extLst>
            <a:ext uri="{FF2B5EF4-FFF2-40B4-BE49-F238E27FC236}">
              <a16:creationId xmlns="" xmlns:a16="http://schemas.microsoft.com/office/drawing/2014/main" id="{00000000-0008-0000-0300-000013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0" name="4 CuadroTexto">
          <a:extLst>
            <a:ext uri="{FF2B5EF4-FFF2-40B4-BE49-F238E27FC236}">
              <a16:creationId xmlns="" xmlns:a16="http://schemas.microsoft.com/office/drawing/2014/main" id="{00000000-0008-0000-0300-000014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1" name="5 CuadroTexto">
          <a:extLst>
            <a:ext uri="{FF2B5EF4-FFF2-40B4-BE49-F238E27FC236}">
              <a16:creationId xmlns="" xmlns:a16="http://schemas.microsoft.com/office/drawing/2014/main" id="{00000000-0008-0000-0300-000015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2" name="6 CuadroTexto">
          <a:extLst>
            <a:ext uri="{FF2B5EF4-FFF2-40B4-BE49-F238E27FC236}">
              <a16:creationId xmlns="" xmlns:a16="http://schemas.microsoft.com/office/drawing/2014/main" id="{00000000-0008-0000-0300-000016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3" name="2 CuadroTexto">
          <a:extLst>
            <a:ext uri="{FF2B5EF4-FFF2-40B4-BE49-F238E27FC236}">
              <a16:creationId xmlns="" xmlns:a16="http://schemas.microsoft.com/office/drawing/2014/main" id="{00000000-0008-0000-0300-000017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4" name="3 CuadroTexto">
          <a:extLst>
            <a:ext uri="{FF2B5EF4-FFF2-40B4-BE49-F238E27FC236}">
              <a16:creationId xmlns="" xmlns:a16="http://schemas.microsoft.com/office/drawing/2014/main" id="{00000000-0008-0000-0300-000018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5" name="4 CuadroTexto">
          <a:extLst>
            <a:ext uri="{FF2B5EF4-FFF2-40B4-BE49-F238E27FC236}">
              <a16:creationId xmlns="" xmlns:a16="http://schemas.microsoft.com/office/drawing/2014/main" id="{00000000-0008-0000-0300-000019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6" name="5 CuadroTexto">
          <a:extLst>
            <a:ext uri="{FF2B5EF4-FFF2-40B4-BE49-F238E27FC236}">
              <a16:creationId xmlns="" xmlns:a16="http://schemas.microsoft.com/office/drawing/2014/main" id="{00000000-0008-0000-0300-00001A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7" name="6 CuadroTexto">
          <a:extLst>
            <a:ext uri="{FF2B5EF4-FFF2-40B4-BE49-F238E27FC236}">
              <a16:creationId xmlns="" xmlns:a16="http://schemas.microsoft.com/office/drawing/2014/main" id="{00000000-0008-0000-0300-00001B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8" name="1 CuadroTexto">
          <a:extLst>
            <a:ext uri="{FF2B5EF4-FFF2-40B4-BE49-F238E27FC236}">
              <a16:creationId xmlns="" xmlns:a16="http://schemas.microsoft.com/office/drawing/2014/main" id="{00000000-0008-0000-0300-00001C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9" name="2 CuadroTexto">
          <a:extLst>
            <a:ext uri="{FF2B5EF4-FFF2-40B4-BE49-F238E27FC236}">
              <a16:creationId xmlns="" xmlns:a16="http://schemas.microsoft.com/office/drawing/2014/main" id="{00000000-0008-0000-0300-00001D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0" name="3 CuadroTexto">
          <a:extLst>
            <a:ext uri="{FF2B5EF4-FFF2-40B4-BE49-F238E27FC236}">
              <a16:creationId xmlns="" xmlns:a16="http://schemas.microsoft.com/office/drawing/2014/main" id="{00000000-0008-0000-0300-00001E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1" name="4 CuadroTexto">
          <a:extLst>
            <a:ext uri="{FF2B5EF4-FFF2-40B4-BE49-F238E27FC236}">
              <a16:creationId xmlns="" xmlns:a16="http://schemas.microsoft.com/office/drawing/2014/main" id="{00000000-0008-0000-0300-00001F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2" name="5 CuadroTexto">
          <a:extLst>
            <a:ext uri="{FF2B5EF4-FFF2-40B4-BE49-F238E27FC236}">
              <a16:creationId xmlns="" xmlns:a16="http://schemas.microsoft.com/office/drawing/2014/main" id="{00000000-0008-0000-0300-000020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3" name="6 CuadroTexto">
          <a:extLst>
            <a:ext uri="{FF2B5EF4-FFF2-40B4-BE49-F238E27FC236}">
              <a16:creationId xmlns="" xmlns:a16="http://schemas.microsoft.com/office/drawing/2014/main" id="{00000000-0008-0000-0300-000021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34" name="3 CuadroTexto">
          <a:extLst>
            <a:ext uri="{FF2B5EF4-FFF2-40B4-BE49-F238E27FC236}">
              <a16:creationId xmlns="" xmlns:a16="http://schemas.microsoft.com/office/drawing/2014/main" id="{00000000-0008-0000-0300-00002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35" name="4 CuadroTexto">
          <a:extLst>
            <a:ext uri="{FF2B5EF4-FFF2-40B4-BE49-F238E27FC236}">
              <a16:creationId xmlns="" xmlns:a16="http://schemas.microsoft.com/office/drawing/2014/main" id="{00000000-0008-0000-0300-00002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36" name="5 CuadroTexto">
          <a:extLst>
            <a:ext uri="{FF2B5EF4-FFF2-40B4-BE49-F238E27FC236}">
              <a16:creationId xmlns="" xmlns:a16="http://schemas.microsoft.com/office/drawing/2014/main" id="{00000000-0008-0000-0300-00002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37" name="6 CuadroTexto">
          <a:extLst>
            <a:ext uri="{FF2B5EF4-FFF2-40B4-BE49-F238E27FC236}">
              <a16:creationId xmlns="" xmlns:a16="http://schemas.microsoft.com/office/drawing/2014/main" id="{00000000-0008-0000-0300-00002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38" name="1 CuadroTexto">
          <a:extLst>
            <a:ext uri="{FF2B5EF4-FFF2-40B4-BE49-F238E27FC236}">
              <a16:creationId xmlns="" xmlns:a16="http://schemas.microsoft.com/office/drawing/2014/main" id="{00000000-0008-0000-0300-00002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39" name="2 CuadroTexto">
          <a:extLst>
            <a:ext uri="{FF2B5EF4-FFF2-40B4-BE49-F238E27FC236}">
              <a16:creationId xmlns="" xmlns:a16="http://schemas.microsoft.com/office/drawing/2014/main" id="{00000000-0008-0000-0300-00002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40" name="3 CuadroTexto">
          <a:extLst>
            <a:ext uri="{FF2B5EF4-FFF2-40B4-BE49-F238E27FC236}">
              <a16:creationId xmlns="" xmlns:a16="http://schemas.microsoft.com/office/drawing/2014/main" id="{00000000-0008-0000-0300-00002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41" name="4 CuadroTexto">
          <a:extLst>
            <a:ext uri="{FF2B5EF4-FFF2-40B4-BE49-F238E27FC236}">
              <a16:creationId xmlns="" xmlns:a16="http://schemas.microsoft.com/office/drawing/2014/main" id="{00000000-0008-0000-0300-00002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42" name="5 CuadroTexto">
          <a:extLst>
            <a:ext uri="{FF2B5EF4-FFF2-40B4-BE49-F238E27FC236}">
              <a16:creationId xmlns="" xmlns:a16="http://schemas.microsoft.com/office/drawing/2014/main" id="{00000000-0008-0000-0300-00002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43" name="6 CuadroTexto">
          <a:extLst>
            <a:ext uri="{FF2B5EF4-FFF2-40B4-BE49-F238E27FC236}">
              <a16:creationId xmlns="" xmlns:a16="http://schemas.microsoft.com/office/drawing/2014/main" id="{00000000-0008-0000-0300-00002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44" name="2 CuadroTexto">
          <a:extLst>
            <a:ext uri="{FF2B5EF4-FFF2-40B4-BE49-F238E27FC236}">
              <a16:creationId xmlns="" xmlns:a16="http://schemas.microsoft.com/office/drawing/2014/main" id="{00000000-0008-0000-0300-00002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45" name="3 CuadroTexto">
          <a:extLst>
            <a:ext uri="{FF2B5EF4-FFF2-40B4-BE49-F238E27FC236}">
              <a16:creationId xmlns="" xmlns:a16="http://schemas.microsoft.com/office/drawing/2014/main" id="{00000000-0008-0000-0300-00002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46" name="4 CuadroTexto">
          <a:extLst>
            <a:ext uri="{FF2B5EF4-FFF2-40B4-BE49-F238E27FC236}">
              <a16:creationId xmlns="" xmlns:a16="http://schemas.microsoft.com/office/drawing/2014/main" id="{00000000-0008-0000-0300-00002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47" name="5 CuadroTexto">
          <a:extLst>
            <a:ext uri="{FF2B5EF4-FFF2-40B4-BE49-F238E27FC236}">
              <a16:creationId xmlns="" xmlns:a16="http://schemas.microsoft.com/office/drawing/2014/main" id="{00000000-0008-0000-0300-00002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48" name="6 CuadroTexto">
          <a:extLst>
            <a:ext uri="{FF2B5EF4-FFF2-40B4-BE49-F238E27FC236}">
              <a16:creationId xmlns="" xmlns:a16="http://schemas.microsoft.com/office/drawing/2014/main" id="{00000000-0008-0000-0300-00003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49" name="1 CuadroTexto">
          <a:extLst>
            <a:ext uri="{FF2B5EF4-FFF2-40B4-BE49-F238E27FC236}">
              <a16:creationId xmlns="" xmlns:a16="http://schemas.microsoft.com/office/drawing/2014/main" id="{00000000-0008-0000-0300-00003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0" name="2 CuadroTexto">
          <a:extLst>
            <a:ext uri="{FF2B5EF4-FFF2-40B4-BE49-F238E27FC236}">
              <a16:creationId xmlns="" xmlns:a16="http://schemas.microsoft.com/office/drawing/2014/main" id="{00000000-0008-0000-0300-00003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1" name="3 CuadroTexto">
          <a:extLst>
            <a:ext uri="{FF2B5EF4-FFF2-40B4-BE49-F238E27FC236}">
              <a16:creationId xmlns="" xmlns:a16="http://schemas.microsoft.com/office/drawing/2014/main" id="{00000000-0008-0000-0300-00003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2" name="4 CuadroTexto">
          <a:extLst>
            <a:ext uri="{FF2B5EF4-FFF2-40B4-BE49-F238E27FC236}">
              <a16:creationId xmlns="" xmlns:a16="http://schemas.microsoft.com/office/drawing/2014/main" id="{00000000-0008-0000-0300-00003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3" name="5 CuadroTexto">
          <a:extLst>
            <a:ext uri="{FF2B5EF4-FFF2-40B4-BE49-F238E27FC236}">
              <a16:creationId xmlns="" xmlns:a16="http://schemas.microsoft.com/office/drawing/2014/main" id="{00000000-0008-0000-0300-00003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4" name="6 CuadroTexto">
          <a:extLst>
            <a:ext uri="{FF2B5EF4-FFF2-40B4-BE49-F238E27FC236}">
              <a16:creationId xmlns="" xmlns:a16="http://schemas.microsoft.com/office/drawing/2014/main" id="{00000000-0008-0000-0300-00003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5" name="2 CuadroTexto">
          <a:extLst>
            <a:ext uri="{FF2B5EF4-FFF2-40B4-BE49-F238E27FC236}">
              <a16:creationId xmlns="" xmlns:a16="http://schemas.microsoft.com/office/drawing/2014/main" id="{00000000-0008-0000-0300-00003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6" name="3 CuadroTexto">
          <a:extLst>
            <a:ext uri="{FF2B5EF4-FFF2-40B4-BE49-F238E27FC236}">
              <a16:creationId xmlns="" xmlns:a16="http://schemas.microsoft.com/office/drawing/2014/main" id="{00000000-0008-0000-0300-00003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7" name="4 CuadroTexto">
          <a:extLst>
            <a:ext uri="{FF2B5EF4-FFF2-40B4-BE49-F238E27FC236}">
              <a16:creationId xmlns="" xmlns:a16="http://schemas.microsoft.com/office/drawing/2014/main" id="{00000000-0008-0000-0300-00003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8" name="5 CuadroTexto">
          <a:extLst>
            <a:ext uri="{FF2B5EF4-FFF2-40B4-BE49-F238E27FC236}">
              <a16:creationId xmlns="" xmlns:a16="http://schemas.microsoft.com/office/drawing/2014/main" id="{00000000-0008-0000-0300-00003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9" name="6 CuadroTexto">
          <a:extLst>
            <a:ext uri="{FF2B5EF4-FFF2-40B4-BE49-F238E27FC236}">
              <a16:creationId xmlns="" xmlns:a16="http://schemas.microsoft.com/office/drawing/2014/main" id="{00000000-0008-0000-0300-00003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0" name="1 CuadroTexto">
          <a:extLst>
            <a:ext uri="{FF2B5EF4-FFF2-40B4-BE49-F238E27FC236}">
              <a16:creationId xmlns="" xmlns:a16="http://schemas.microsoft.com/office/drawing/2014/main" id="{00000000-0008-0000-0300-00003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1" name="2 CuadroTexto">
          <a:extLst>
            <a:ext uri="{FF2B5EF4-FFF2-40B4-BE49-F238E27FC236}">
              <a16:creationId xmlns="" xmlns:a16="http://schemas.microsoft.com/office/drawing/2014/main" id="{00000000-0008-0000-0300-00003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2" name="3 CuadroTexto">
          <a:extLst>
            <a:ext uri="{FF2B5EF4-FFF2-40B4-BE49-F238E27FC236}">
              <a16:creationId xmlns="" xmlns:a16="http://schemas.microsoft.com/office/drawing/2014/main" id="{00000000-0008-0000-0300-00003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3" name="4 CuadroTexto">
          <a:extLst>
            <a:ext uri="{FF2B5EF4-FFF2-40B4-BE49-F238E27FC236}">
              <a16:creationId xmlns="" xmlns:a16="http://schemas.microsoft.com/office/drawing/2014/main" id="{00000000-0008-0000-0300-00003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4" name="5 CuadroTexto">
          <a:extLst>
            <a:ext uri="{FF2B5EF4-FFF2-40B4-BE49-F238E27FC236}">
              <a16:creationId xmlns="" xmlns:a16="http://schemas.microsoft.com/office/drawing/2014/main" id="{00000000-0008-0000-0300-00004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5" name="6 CuadroTexto">
          <a:extLst>
            <a:ext uri="{FF2B5EF4-FFF2-40B4-BE49-F238E27FC236}">
              <a16:creationId xmlns="" xmlns:a16="http://schemas.microsoft.com/office/drawing/2014/main" id="{00000000-0008-0000-0300-00004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6" name="3 CuadroTexto">
          <a:extLst>
            <a:ext uri="{FF2B5EF4-FFF2-40B4-BE49-F238E27FC236}">
              <a16:creationId xmlns="" xmlns:a16="http://schemas.microsoft.com/office/drawing/2014/main" id="{00000000-0008-0000-0300-00004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7" name="4 CuadroTexto">
          <a:extLst>
            <a:ext uri="{FF2B5EF4-FFF2-40B4-BE49-F238E27FC236}">
              <a16:creationId xmlns="" xmlns:a16="http://schemas.microsoft.com/office/drawing/2014/main" id="{00000000-0008-0000-0300-00004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8" name="5 CuadroTexto">
          <a:extLst>
            <a:ext uri="{FF2B5EF4-FFF2-40B4-BE49-F238E27FC236}">
              <a16:creationId xmlns="" xmlns:a16="http://schemas.microsoft.com/office/drawing/2014/main" id="{00000000-0008-0000-0300-00004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9" name="6 CuadroTexto">
          <a:extLst>
            <a:ext uri="{FF2B5EF4-FFF2-40B4-BE49-F238E27FC236}">
              <a16:creationId xmlns="" xmlns:a16="http://schemas.microsoft.com/office/drawing/2014/main" id="{00000000-0008-0000-0300-00004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70" name="1 CuadroTexto">
          <a:extLst>
            <a:ext uri="{FF2B5EF4-FFF2-40B4-BE49-F238E27FC236}">
              <a16:creationId xmlns="" xmlns:a16="http://schemas.microsoft.com/office/drawing/2014/main" id="{00000000-0008-0000-0300-00004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71" name="2 CuadroTexto">
          <a:extLst>
            <a:ext uri="{FF2B5EF4-FFF2-40B4-BE49-F238E27FC236}">
              <a16:creationId xmlns="" xmlns:a16="http://schemas.microsoft.com/office/drawing/2014/main" id="{00000000-0008-0000-0300-00004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72" name="3 CuadroTexto">
          <a:extLst>
            <a:ext uri="{FF2B5EF4-FFF2-40B4-BE49-F238E27FC236}">
              <a16:creationId xmlns="" xmlns:a16="http://schemas.microsoft.com/office/drawing/2014/main" id="{00000000-0008-0000-0300-00004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73" name="4 CuadroTexto">
          <a:extLst>
            <a:ext uri="{FF2B5EF4-FFF2-40B4-BE49-F238E27FC236}">
              <a16:creationId xmlns="" xmlns:a16="http://schemas.microsoft.com/office/drawing/2014/main" id="{00000000-0008-0000-0300-00004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74" name="5 CuadroTexto">
          <a:extLst>
            <a:ext uri="{FF2B5EF4-FFF2-40B4-BE49-F238E27FC236}">
              <a16:creationId xmlns="" xmlns:a16="http://schemas.microsoft.com/office/drawing/2014/main" id="{00000000-0008-0000-0300-00004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75" name="6 CuadroTexto">
          <a:extLst>
            <a:ext uri="{FF2B5EF4-FFF2-40B4-BE49-F238E27FC236}">
              <a16:creationId xmlns="" xmlns:a16="http://schemas.microsoft.com/office/drawing/2014/main" id="{00000000-0008-0000-0300-00004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76" name="2 CuadroTexto">
          <a:extLst>
            <a:ext uri="{FF2B5EF4-FFF2-40B4-BE49-F238E27FC236}">
              <a16:creationId xmlns="" xmlns:a16="http://schemas.microsoft.com/office/drawing/2014/main" id="{00000000-0008-0000-0300-00004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77" name="3 CuadroTexto">
          <a:extLst>
            <a:ext uri="{FF2B5EF4-FFF2-40B4-BE49-F238E27FC236}">
              <a16:creationId xmlns="" xmlns:a16="http://schemas.microsoft.com/office/drawing/2014/main" id="{00000000-0008-0000-0300-00004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78" name="4 CuadroTexto">
          <a:extLst>
            <a:ext uri="{FF2B5EF4-FFF2-40B4-BE49-F238E27FC236}">
              <a16:creationId xmlns="" xmlns:a16="http://schemas.microsoft.com/office/drawing/2014/main" id="{00000000-0008-0000-0300-00004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79" name="5 CuadroTexto">
          <a:extLst>
            <a:ext uri="{FF2B5EF4-FFF2-40B4-BE49-F238E27FC236}">
              <a16:creationId xmlns="" xmlns:a16="http://schemas.microsoft.com/office/drawing/2014/main" id="{00000000-0008-0000-0300-00004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80" name="6 CuadroTexto">
          <a:extLst>
            <a:ext uri="{FF2B5EF4-FFF2-40B4-BE49-F238E27FC236}">
              <a16:creationId xmlns="" xmlns:a16="http://schemas.microsoft.com/office/drawing/2014/main" id="{00000000-0008-0000-0300-00005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81" name="1 CuadroTexto">
          <a:extLst>
            <a:ext uri="{FF2B5EF4-FFF2-40B4-BE49-F238E27FC236}">
              <a16:creationId xmlns="" xmlns:a16="http://schemas.microsoft.com/office/drawing/2014/main" id="{00000000-0008-0000-0300-00005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82" name="2 CuadroTexto">
          <a:extLst>
            <a:ext uri="{FF2B5EF4-FFF2-40B4-BE49-F238E27FC236}">
              <a16:creationId xmlns="" xmlns:a16="http://schemas.microsoft.com/office/drawing/2014/main" id="{00000000-0008-0000-0300-00005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83" name="3 CuadroTexto">
          <a:extLst>
            <a:ext uri="{FF2B5EF4-FFF2-40B4-BE49-F238E27FC236}">
              <a16:creationId xmlns="" xmlns:a16="http://schemas.microsoft.com/office/drawing/2014/main" id="{00000000-0008-0000-0300-00005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84" name="4 CuadroTexto">
          <a:extLst>
            <a:ext uri="{FF2B5EF4-FFF2-40B4-BE49-F238E27FC236}">
              <a16:creationId xmlns="" xmlns:a16="http://schemas.microsoft.com/office/drawing/2014/main" id="{00000000-0008-0000-0300-00005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85" name="5 CuadroTexto">
          <a:extLst>
            <a:ext uri="{FF2B5EF4-FFF2-40B4-BE49-F238E27FC236}">
              <a16:creationId xmlns="" xmlns:a16="http://schemas.microsoft.com/office/drawing/2014/main" id="{00000000-0008-0000-0300-00005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86" name="6 CuadroTexto">
          <a:extLst>
            <a:ext uri="{FF2B5EF4-FFF2-40B4-BE49-F238E27FC236}">
              <a16:creationId xmlns="" xmlns:a16="http://schemas.microsoft.com/office/drawing/2014/main" id="{00000000-0008-0000-0300-00005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87" name="2 CuadroTexto">
          <a:extLst>
            <a:ext uri="{FF2B5EF4-FFF2-40B4-BE49-F238E27FC236}">
              <a16:creationId xmlns="" xmlns:a16="http://schemas.microsoft.com/office/drawing/2014/main" id="{00000000-0008-0000-0300-00005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88" name="3 CuadroTexto">
          <a:extLst>
            <a:ext uri="{FF2B5EF4-FFF2-40B4-BE49-F238E27FC236}">
              <a16:creationId xmlns="" xmlns:a16="http://schemas.microsoft.com/office/drawing/2014/main" id="{00000000-0008-0000-0300-00005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89" name="4 CuadroTexto">
          <a:extLst>
            <a:ext uri="{FF2B5EF4-FFF2-40B4-BE49-F238E27FC236}">
              <a16:creationId xmlns="" xmlns:a16="http://schemas.microsoft.com/office/drawing/2014/main" id="{00000000-0008-0000-0300-00005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90" name="5 CuadroTexto">
          <a:extLst>
            <a:ext uri="{FF2B5EF4-FFF2-40B4-BE49-F238E27FC236}">
              <a16:creationId xmlns="" xmlns:a16="http://schemas.microsoft.com/office/drawing/2014/main" id="{00000000-0008-0000-0300-00005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91" name="6 CuadroTexto">
          <a:extLst>
            <a:ext uri="{FF2B5EF4-FFF2-40B4-BE49-F238E27FC236}">
              <a16:creationId xmlns="" xmlns:a16="http://schemas.microsoft.com/office/drawing/2014/main" id="{00000000-0008-0000-0300-00005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92" name="1 CuadroTexto">
          <a:extLst>
            <a:ext uri="{FF2B5EF4-FFF2-40B4-BE49-F238E27FC236}">
              <a16:creationId xmlns="" xmlns:a16="http://schemas.microsoft.com/office/drawing/2014/main" id="{00000000-0008-0000-0300-00005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93" name="2 CuadroTexto">
          <a:extLst>
            <a:ext uri="{FF2B5EF4-FFF2-40B4-BE49-F238E27FC236}">
              <a16:creationId xmlns="" xmlns:a16="http://schemas.microsoft.com/office/drawing/2014/main" id="{00000000-0008-0000-0300-00005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94" name="3 CuadroTexto">
          <a:extLst>
            <a:ext uri="{FF2B5EF4-FFF2-40B4-BE49-F238E27FC236}">
              <a16:creationId xmlns="" xmlns:a16="http://schemas.microsoft.com/office/drawing/2014/main" id="{00000000-0008-0000-0300-00005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95" name="4 CuadroTexto">
          <a:extLst>
            <a:ext uri="{FF2B5EF4-FFF2-40B4-BE49-F238E27FC236}">
              <a16:creationId xmlns="" xmlns:a16="http://schemas.microsoft.com/office/drawing/2014/main" id="{00000000-0008-0000-0300-00005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96" name="5 CuadroTexto">
          <a:extLst>
            <a:ext uri="{FF2B5EF4-FFF2-40B4-BE49-F238E27FC236}">
              <a16:creationId xmlns="" xmlns:a16="http://schemas.microsoft.com/office/drawing/2014/main" id="{00000000-0008-0000-0300-00006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98" name="2 CuadroTexto">
          <a:extLst>
            <a:ext uri="{FF2B5EF4-FFF2-40B4-BE49-F238E27FC236}">
              <a16:creationId xmlns="" xmlns:a16="http://schemas.microsoft.com/office/drawing/2014/main" id="{00000000-0008-0000-0300-00006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99" name="3 CuadroTexto">
          <a:extLst>
            <a:ext uri="{FF2B5EF4-FFF2-40B4-BE49-F238E27FC236}">
              <a16:creationId xmlns="" xmlns:a16="http://schemas.microsoft.com/office/drawing/2014/main" id="{00000000-0008-0000-0300-00006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0" name="4 CuadroTexto">
          <a:extLst>
            <a:ext uri="{FF2B5EF4-FFF2-40B4-BE49-F238E27FC236}">
              <a16:creationId xmlns="" xmlns:a16="http://schemas.microsoft.com/office/drawing/2014/main" id="{00000000-0008-0000-0300-00006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1" name="5 CuadroTexto">
          <a:extLst>
            <a:ext uri="{FF2B5EF4-FFF2-40B4-BE49-F238E27FC236}">
              <a16:creationId xmlns="" xmlns:a16="http://schemas.microsoft.com/office/drawing/2014/main" id="{00000000-0008-0000-0300-00006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2" name="6 CuadroTexto">
          <a:extLst>
            <a:ext uri="{FF2B5EF4-FFF2-40B4-BE49-F238E27FC236}">
              <a16:creationId xmlns="" xmlns:a16="http://schemas.microsoft.com/office/drawing/2014/main" id="{00000000-0008-0000-0300-00006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3" name="1 CuadroTexto">
          <a:extLst>
            <a:ext uri="{FF2B5EF4-FFF2-40B4-BE49-F238E27FC236}">
              <a16:creationId xmlns="" xmlns:a16="http://schemas.microsoft.com/office/drawing/2014/main" id="{00000000-0008-0000-0300-00006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4" name="2 CuadroTexto">
          <a:extLst>
            <a:ext uri="{FF2B5EF4-FFF2-40B4-BE49-F238E27FC236}">
              <a16:creationId xmlns="" xmlns:a16="http://schemas.microsoft.com/office/drawing/2014/main" id="{00000000-0008-0000-0300-000068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5" name="3 CuadroTexto">
          <a:extLst>
            <a:ext uri="{FF2B5EF4-FFF2-40B4-BE49-F238E27FC236}">
              <a16:creationId xmlns="" xmlns:a16="http://schemas.microsoft.com/office/drawing/2014/main" id="{00000000-0008-0000-0300-000069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6" name="4 CuadroTexto">
          <a:extLst>
            <a:ext uri="{FF2B5EF4-FFF2-40B4-BE49-F238E27FC236}">
              <a16:creationId xmlns="" xmlns:a16="http://schemas.microsoft.com/office/drawing/2014/main" id="{00000000-0008-0000-0300-00006A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7" name="5 CuadroTexto">
          <a:extLst>
            <a:ext uri="{FF2B5EF4-FFF2-40B4-BE49-F238E27FC236}">
              <a16:creationId xmlns="" xmlns:a16="http://schemas.microsoft.com/office/drawing/2014/main" id="{00000000-0008-0000-0300-00006B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8" name="6 CuadroTexto">
          <a:extLst>
            <a:ext uri="{FF2B5EF4-FFF2-40B4-BE49-F238E27FC236}">
              <a16:creationId xmlns="" xmlns:a16="http://schemas.microsoft.com/office/drawing/2014/main" id="{00000000-0008-0000-0300-00006C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9" name="2 CuadroTexto">
          <a:extLst>
            <a:ext uri="{FF2B5EF4-FFF2-40B4-BE49-F238E27FC236}">
              <a16:creationId xmlns="" xmlns:a16="http://schemas.microsoft.com/office/drawing/2014/main" id="{00000000-0008-0000-0300-00006D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0" name="3 CuadroTexto">
          <a:extLst>
            <a:ext uri="{FF2B5EF4-FFF2-40B4-BE49-F238E27FC236}">
              <a16:creationId xmlns="" xmlns:a16="http://schemas.microsoft.com/office/drawing/2014/main" id="{00000000-0008-0000-0300-00006E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1" name="4 CuadroTexto">
          <a:extLst>
            <a:ext uri="{FF2B5EF4-FFF2-40B4-BE49-F238E27FC236}">
              <a16:creationId xmlns="" xmlns:a16="http://schemas.microsoft.com/office/drawing/2014/main" id="{00000000-0008-0000-0300-00006F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2" name="5 CuadroTexto">
          <a:extLst>
            <a:ext uri="{FF2B5EF4-FFF2-40B4-BE49-F238E27FC236}">
              <a16:creationId xmlns="" xmlns:a16="http://schemas.microsoft.com/office/drawing/2014/main" id="{00000000-0008-0000-0300-000070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3" name="6 CuadroTexto">
          <a:extLst>
            <a:ext uri="{FF2B5EF4-FFF2-40B4-BE49-F238E27FC236}">
              <a16:creationId xmlns="" xmlns:a16="http://schemas.microsoft.com/office/drawing/2014/main" id="{00000000-0008-0000-0300-000071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4" name="1 CuadroTexto">
          <a:extLst>
            <a:ext uri="{FF2B5EF4-FFF2-40B4-BE49-F238E27FC236}">
              <a16:creationId xmlns="" xmlns:a16="http://schemas.microsoft.com/office/drawing/2014/main" id="{00000000-0008-0000-0300-00007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5" name="2 CuadroTexto">
          <a:extLst>
            <a:ext uri="{FF2B5EF4-FFF2-40B4-BE49-F238E27FC236}">
              <a16:creationId xmlns="" xmlns:a16="http://schemas.microsoft.com/office/drawing/2014/main" id="{00000000-0008-0000-0300-00007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6" name="3 CuadroTexto">
          <a:extLst>
            <a:ext uri="{FF2B5EF4-FFF2-40B4-BE49-F238E27FC236}">
              <a16:creationId xmlns="" xmlns:a16="http://schemas.microsoft.com/office/drawing/2014/main" id="{00000000-0008-0000-0300-00007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7" name="4 CuadroTexto">
          <a:extLst>
            <a:ext uri="{FF2B5EF4-FFF2-40B4-BE49-F238E27FC236}">
              <a16:creationId xmlns="" xmlns:a16="http://schemas.microsoft.com/office/drawing/2014/main" id="{00000000-0008-0000-0300-00007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8" name="5 CuadroTexto">
          <a:extLst>
            <a:ext uri="{FF2B5EF4-FFF2-40B4-BE49-F238E27FC236}">
              <a16:creationId xmlns="" xmlns:a16="http://schemas.microsoft.com/office/drawing/2014/main" id="{00000000-0008-0000-0300-00007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9" name="6 CuadroTexto">
          <a:extLst>
            <a:ext uri="{FF2B5EF4-FFF2-40B4-BE49-F238E27FC236}">
              <a16:creationId xmlns="" xmlns:a16="http://schemas.microsoft.com/office/drawing/2014/main" id="{00000000-0008-0000-0300-00007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20" name="3 CuadroTexto">
          <a:extLst>
            <a:ext uri="{FF2B5EF4-FFF2-40B4-BE49-F238E27FC236}">
              <a16:creationId xmlns="" xmlns:a16="http://schemas.microsoft.com/office/drawing/2014/main" id="{00000000-0008-0000-0300-00007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21" name="4 CuadroTexto">
          <a:extLst>
            <a:ext uri="{FF2B5EF4-FFF2-40B4-BE49-F238E27FC236}">
              <a16:creationId xmlns="" xmlns:a16="http://schemas.microsoft.com/office/drawing/2014/main" id="{00000000-0008-0000-0300-00007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22" name="5 CuadroTexto">
          <a:extLst>
            <a:ext uri="{FF2B5EF4-FFF2-40B4-BE49-F238E27FC236}">
              <a16:creationId xmlns="" xmlns:a16="http://schemas.microsoft.com/office/drawing/2014/main" id="{00000000-0008-0000-0300-00007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23" name="6 CuadroTexto">
          <a:extLst>
            <a:ext uri="{FF2B5EF4-FFF2-40B4-BE49-F238E27FC236}">
              <a16:creationId xmlns="" xmlns:a16="http://schemas.microsoft.com/office/drawing/2014/main" id="{00000000-0008-0000-0300-00007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24" name="1 CuadroTexto">
          <a:extLst>
            <a:ext uri="{FF2B5EF4-FFF2-40B4-BE49-F238E27FC236}">
              <a16:creationId xmlns="" xmlns:a16="http://schemas.microsoft.com/office/drawing/2014/main" id="{00000000-0008-0000-0300-00007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25" name="2 CuadroTexto">
          <a:extLst>
            <a:ext uri="{FF2B5EF4-FFF2-40B4-BE49-F238E27FC236}">
              <a16:creationId xmlns="" xmlns:a16="http://schemas.microsoft.com/office/drawing/2014/main" id="{00000000-0008-0000-0300-00007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26" name="3 CuadroTexto">
          <a:extLst>
            <a:ext uri="{FF2B5EF4-FFF2-40B4-BE49-F238E27FC236}">
              <a16:creationId xmlns="" xmlns:a16="http://schemas.microsoft.com/office/drawing/2014/main" id="{00000000-0008-0000-0300-00007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27" name="4 CuadroTexto">
          <a:extLst>
            <a:ext uri="{FF2B5EF4-FFF2-40B4-BE49-F238E27FC236}">
              <a16:creationId xmlns="" xmlns:a16="http://schemas.microsoft.com/office/drawing/2014/main" id="{00000000-0008-0000-0300-00007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28" name="5 CuadroTexto">
          <a:extLst>
            <a:ext uri="{FF2B5EF4-FFF2-40B4-BE49-F238E27FC236}">
              <a16:creationId xmlns="" xmlns:a16="http://schemas.microsoft.com/office/drawing/2014/main" id="{00000000-0008-0000-0300-00008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29" name="6 CuadroTexto">
          <a:extLst>
            <a:ext uri="{FF2B5EF4-FFF2-40B4-BE49-F238E27FC236}">
              <a16:creationId xmlns="" xmlns:a16="http://schemas.microsoft.com/office/drawing/2014/main" id="{00000000-0008-0000-0300-00008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30" name="2 CuadroTexto">
          <a:extLst>
            <a:ext uri="{FF2B5EF4-FFF2-40B4-BE49-F238E27FC236}">
              <a16:creationId xmlns="" xmlns:a16="http://schemas.microsoft.com/office/drawing/2014/main" id="{00000000-0008-0000-0300-00008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31" name="3 CuadroTexto">
          <a:extLst>
            <a:ext uri="{FF2B5EF4-FFF2-40B4-BE49-F238E27FC236}">
              <a16:creationId xmlns="" xmlns:a16="http://schemas.microsoft.com/office/drawing/2014/main" id="{00000000-0008-0000-0300-00008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32" name="4 CuadroTexto">
          <a:extLst>
            <a:ext uri="{FF2B5EF4-FFF2-40B4-BE49-F238E27FC236}">
              <a16:creationId xmlns="" xmlns:a16="http://schemas.microsoft.com/office/drawing/2014/main" id="{00000000-0008-0000-0300-00008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33" name="5 CuadroTexto">
          <a:extLst>
            <a:ext uri="{FF2B5EF4-FFF2-40B4-BE49-F238E27FC236}">
              <a16:creationId xmlns="" xmlns:a16="http://schemas.microsoft.com/office/drawing/2014/main" id="{00000000-0008-0000-0300-00008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34" name="6 CuadroTexto">
          <a:extLst>
            <a:ext uri="{FF2B5EF4-FFF2-40B4-BE49-F238E27FC236}">
              <a16:creationId xmlns="" xmlns:a16="http://schemas.microsoft.com/office/drawing/2014/main" id="{00000000-0008-0000-0300-00008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35" name="1 CuadroTexto">
          <a:extLst>
            <a:ext uri="{FF2B5EF4-FFF2-40B4-BE49-F238E27FC236}">
              <a16:creationId xmlns="" xmlns:a16="http://schemas.microsoft.com/office/drawing/2014/main" id="{00000000-0008-0000-0300-00008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36" name="2 CuadroTexto">
          <a:extLst>
            <a:ext uri="{FF2B5EF4-FFF2-40B4-BE49-F238E27FC236}">
              <a16:creationId xmlns="" xmlns:a16="http://schemas.microsoft.com/office/drawing/2014/main" id="{00000000-0008-0000-0300-00008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37" name="3 CuadroTexto">
          <a:extLst>
            <a:ext uri="{FF2B5EF4-FFF2-40B4-BE49-F238E27FC236}">
              <a16:creationId xmlns="" xmlns:a16="http://schemas.microsoft.com/office/drawing/2014/main" id="{00000000-0008-0000-0300-00008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38" name="4 CuadroTexto">
          <a:extLst>
            <a:ext uri="{FF2B5EF4-FFF2-40B4-BE49-F238E27FC236}">
              <a16:creationId xmlns="" xmlns:a16="http://schemas.microsoft.com/office/drawing/2014/main" id="{00000000-0008-0000-0300-00008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39" name="5 CuadroTexto">
          <a:extLst>
            <a:ext uri="{FF2B5EF4-FFF2-40B4-BE49-F238E27FC236}">
              <a16:creationId xmlns="" xmlns:a16="http://schemas.microsoft.com/office/drawing/2014/main" id="{00000000-0008-0000-0300-00008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40" name="6 CuadroTexto">
          <a:extLst>
            <a:ext uri="{FF2B5EF4-FFF2-40B4-BE49-F238E27FC236}">
              <a16:creationId xmlns="" xmlns:a16="http://schemas.microsoft.com/office/drawing/2014/main" id="{00000000-0008-0000-0300-00008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41" name="2 CuadroTexto">
          <a:extLst>
            <a:ext uri="{FF2B5EF4-FFF2-40B4-BE49-F238E27FC236}">
              <a16:creationId xmlns="" xmlns:a16="http://schemas.microsoft.com/office/drawing/2014/main" id="{00000000-0008-0000-0300-00008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42" name="3 CuadroTexto">
          <a:extLst>
            <a:ext uri="{FF2B5EF4-FFF2-40B4-BE49-F238E27FC236}">
              <a16:creationId xmlns="" xmlns:a16="http://schemas.microsoft.com/office/drawing/2014/main" id="{00000000-0008-0000-0300-00008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43" name="4 CuadroTexto">
          <a:extLst>
            <a:ext uri="{FF2B5EF4-FFF2-40B4-BE49-F238E27FC236}">
              <a16:creationId xmlns="" xmlns:a16="http://schemas.microsoft.com/office/drawing/2014/main" id="{00000000-0008-0000-0300-00008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44" name="5 CuadroTexto">
          <a:extLst>
            <a:ext uri="{FF2B5EF4-FFF2-40B4-BE49-F238E27FC236}">
              <a16:creationId xmlns="" xmlns:a16="http://schemas.microsoft.com/office/drawing/2014/main" id="{00000000-0008-0000-0300-00009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45" name="6 CuadroTexto">
          <a:extLst>
            <a:ext uri="{FF2B5EF4-FFF2-40B4-BE49-F238E27FC236}">
              <a16:creationId xmlns="" xmlns:a16="http://schemas.microsoft.com/office/drawing/2014/main" id="{00000000-0008-0000-0300-00009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46" name="1 CuadroTexto">
          <a:extLst>
            <a:ext uri="{FF2B5EF4-FFF2-40B4-BE49-F238E27FC236}">
              <a16:creationId xmlns="" xmlns:a16="http://schemas.microsoft.com/office/drawing/2014/main" id="{00000000-0008-0000-0300-00009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47" name="2 CuadroTexto">
          <a:extLst>
            <a:ext uri="{FF2B5EF4-FFF2-40B4-BE49-F238E27FC236}">
              <a16:creationId xmlns="" xmlns:a16="http://schemas.microsoft.com/office/drawing/2014/main" id="{00000000-0008-0000-0300-00009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48" name="3 CuadroTexto">
          <a:extLst>
            <a:ext uri="{FF2B5EF4-FFF2-40B4-BE49-F238E27FC236}">
              <a16:creationId xmlns="" xmlns:a16="http://schemas.microsoft.com/office/drawing/2014/main" id="{00000000-0008-0000-0300-00009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49" name="4 CuadroTexto">
          <a:extLst>
            <a:ext uri="{FF2B5EF4-FFF2-40B4-BE49-F238E27FC236}">
              <a16:creationId xmlns="" xmlns:a16="http://schemas.microsoft.com/office/drawing/2014/main" id="{00000000-0008-0000-0300-00009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50" name="5 CuadroTexto">
          <a:extLst>
            <a:ext uri="{FF2B5EF4-FFF2-40B4-BE49-F238E27FC236}">
              <a16:creationId xmlns="" xmlns:a16="http://schemas.microsoft.com/office/drawing/2014/main" id="{00000000-0008-0000-0300-00009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51" name="6 CuadroTexto">
          <a:extLst>
            <a:ext uri="{FF2B5EF4-FFF2-40B4-BE49-F238E27FC236}">
              <a16:creationId xmlns="" xmlns:a16="http://schemas.microsoft.com/office/drawing/2014/main" id="{00000000-0008-0000-0300-00009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52" name="3 CuadroTexto">
          <a:extLst>
            <a:ext uri="{FF2B5EF4-FFF2-40B4-BE49-F238E27FC236}">
              <a16:creationId xmlns="" xmlns:a16="http://schemas.microsoft.com/office/drawing/2014/main" id="{00000000-0008-0000-0300-00009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53" name="4 CuadroTexto">
          <a:extLst>
            <a:ext uri="{FF2B5EF4-FFF2-40B4-BE49-F238E27FC236}">
              <a16:creationId xmlns="" xmlns:a16="http://schemas.microsoft.com/office/drawing/2014/main" id="{00000000-0008-0000-0300-00009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54" name="5 CuadroTexto">
          <a:extLst>
            <a:ext uri="{FF2B5EF4-FFF2-40B4-BE49-F238E27FC236}">
              <a16:creationId xmlns="" xmlns:a16="http://schemas.microsoft.com/office/drawing/2014/main" id="{00000000-0008-0000-0300-00009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55" name="6 CuadroTexto">
          <a:extLst>
            <a:ext uri="{FF2B5EF4-FFF2-40B4-BE49-F238E27FC236}">
              <a16:creationId xmlns="" xmlns:a16="http://schemas.microsoft.com/office/drawing/2014/main" id="{00000000-0008-0000-0300-00009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56" name="1 CuadroTexto">
          <a:extLst>
            <a:ext uri="{FF2B5EF4-FFF2-40B4-BE49-F238E27FC236}">
              <a16:creationId xmlns="" xmlns:a16="http://schemas.microsoft.com/office/drawing/2014/main" id="{00000000-0008-0000-0300-00009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57" name="2 CuadroTexto">
          <a:extLst>
            <a:ext uri="{FF2B5EF4-FFF2-40B4-BE49-F238E27FC236}">
              <a16:creationId xmlns="" xmlns:a16="http://schemas.microsoft.com/office/drawing/2014/main" id="{00000000-0008-0000-0300-00009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58" name="3 CuadroTexto">
          <a:extLst>
            <a:ext uri="{FF2B5EF4-FFF2-40B4-BE49-F238E27FC236}">
              <a16:creationId xmlns="" xmlns:a16="http://schemas.microsoft.com/office/drawing/2014/main" id="{00000000-0008-0000-0300-00009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59" name="4 CuadroTexto">
          <a:extLst>
            <a:ext uri="{FF2B5EF4-FFF2-40B4-BE49-F238E27FC236}">
              <a16:creationId xmlns="" xmlns:a16="http://schemas.microsoft.com/office/drawing/2014/main" id="{00000000-0008-0000-0300-00009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60" name="5 CuadroTexto">
          <a:extLst>
            <a:ext uri="{FF2B5EF4-FFF2-40B4-BE49-F238E27FC236}">
              <a16:creationId xmlns="" xmlns:a16="http://schemas.microsoft.com/office/drawing/2014/main" id="{00000000-0008-0000-0300-0000A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61" name="6 CuadroTexto">
          <a:extLst>
            <a:ext uri="{FF2B5EF4-FFF2-40B4-BE49-F238E27FC236}">
              <a16:creationId xmlns="" xmlns:a16="http://schemas.microsoft.com/office/drawing/2014/main" id="{00000000-0008-0000-0300-0000A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62" name="2 CuadroTexto">
          <a:extLst>
            <a:ext uri="{FF2B5EF4-FFF2-40B4-BE49-F238E27FC236}">
              <a16:creationId xmlns="" xmlns:a16="http://schemas.microsoft.com/office/drawing/2014/main" id="{00000000-0008-0000-0300-0000A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63" name="3 CuadroTexto">
          <a:extLst>
            <a:ext uri="{FF2B5EF4-FFF2-40B4-BE49-F238E27FC236}">
              <a16:creationId xmlns="" xmlns:a16="http://schemas.microsoft.com/office/drawing/2014/main" id="{00000000-0008-0000-0300-0000A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64" name="4 CuadroTexto">
          <a:extLst>
            <a:ext uri="{FF2B5EF4-FFF2-40B4-BE49-F238E27FC236}">
              <a16:creationId xmlns="" xmlns:a16="http://schemas.microsoft.com/office/drawing/2014/main" id="{00000000-0008-0000-0300-0000A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65" name="5 CuadroTexto">
          <a:extLst>
            <a:ext uri="{FF2B5EF4-FFF2-40B4-BE49-F238E27FC236}">
              <a16:creationId xmlns="" xmlns:a16="http://schemas.microsoft.com/office/drawing/2014/main" id="{00000000-0008-0000-0300-0000A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66" name="6 CuadroTexto">
          <a:extLst>
            <a:ext uri="{FF2B5EF4-FFF2-40B4-BE49-F238E27FC236}">
              <a16:creationId xmlns="" xmlns:a16="http://schemas.microsoft.com/office/drawing/2014/main" id="{00000000-0008-0000-0300-0000A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67" name="1 CuadroTexto">
          <a:extLst>
            <a:ext uri="{FF2B5EF4-FFF2-40B4-BE49-F238E27FC236}">
              <a16:creationId xmlns="" xmlns:a16="http://schemas.microsoft.com/office/drawing/2014/main" id="{00000000-0008-0000-0300-0000A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68" name="2 CuadroTexto">
          <a:extLst>
            <a:ext uri="{FF2B5EF4-FFF2-40B4-BE49-F238E27FC236}">
              <a16:creationId xmlns="" xmlns:a16="http://schemas.microsoft.com/office/drawing/2014/main" id="{00000000-0008-0000-0300-0000A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69" name="3 CuadroTexto">
          <a:extLst>
            <a:ext uri="{FF2B5EF4-FFF2-40B4-BE49-F238E27FC236}">
              <a16:creationId xmlns="" xmlns:a16="http://schemas.microsoft.com/office/drawing/2014/main" id="{00000000-0008-0000-0300-0000A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70" name="4 CuadroTexto">
          <a:extLst>
            <a:ext uri="{FF2B5EF4-FFF2-40B4-BE49-F238E27FC236}">
              <a16:creationId xmlns="" xmlns:a16="http://schemas.microsoft.com/office/drawing/2014/main" id="{00000000-0008-0000-0300-0000A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71" name="5 CuadroTexto">
          <a:extLst>
            <a:ext uri="{FF2B5EF4-FFF2-40B4-BE49-F238E27FC236}">
              <a16:creationId xmlns="" xmlns:a16="http://schemas.microsoft.com/office/drawing/2014/main" id="{00000000-0008-0000-0300-0000A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72" name="6 CuadroTexto">
          <a:extLst>
            <a:ext uri="{FF2B5EF4-FFF2-40B4-BE49-F238E27FC236}">
              <a16:creationId xmlns="" xmlns:a16="http://schemas.microsoft.com/office/drawing/2014/main" id="{00000000-0008-0000-0300-0000A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73" name="2 CuadroTexto">
          <a:extLst>
            <a:ext uri="{FF2B5EF4-FFF2-40B4-BE49-F238E27FC236}">
              <a16:creationId xmlns="" xmlns:a16="http://schemas.microsoft.com/office/drawing/2014/main" id="{00000000-0008-0000-0300-0000A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74" name="3 CuadroTexto">
          <a:extLst>
            <a:ext uri="{FF2B5EF4-FFF2-40B4-BE49-F238E27FC236}">
              <a16:creationId xmlns="" xmlns:a16="http://schemas.microsoft.com/office/drawing/2014/main" id="{00000000-0008-0000-0300-0000A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75" name="4 CuadroTexto">
          <a:extLst>
            <a:ext uri="{FF2B5EF4-FFF2-40B4-BE49-F238E27FC236}">
              <a16:creationId xmlns="" xmlns:a16="http://schemas.microsoft.com/office/drawing/2014/main" id="{00000000-0008-0000-0300-0000A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76" name="5 CuadroTexto">
          <a:extLst>
            <a:ext uri="{FF2B5EF4-FFF2-40B4-BE49-F238E27FC236}">
              <a16:creationId xmlns="" xmlns:a16="http://schemas.microsoft.com/office/drawing/2014/main" id="{00000000-0008-0000-0300-0000B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77" name="6 CuadroTexto">
          <a:extLst>
            <a:ext uri="{FF2B5EF4-FFF2-40B4-BE49-F238E27FC236}">
              <a16:creationId xmlns="" xmlns:a16="http://schemas.microsoft.com/office/drawing/2014/main" id="{00000000-0008-0000-0300-0000B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78" name="1 CuadroTexto">
          <a:extLst>
            <a:ext uri="{FF2B5EF4-FFF2-40B4-BE49-F238E27FC236}">
              <a16:creationId xmlns="" xmlns:a16="http://schemas.microsoft.com/office/drawing/2014/main" id="{00000000-0008-0000-0300-0000B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79" name="2 CuadroTexto">
          <a:extLst>
            <a:ext uri="{FF2B5EF4-FFF2-40B4-BE49-F238E27FC236}">
              <a16:creationId xmlns="" xmlns:a16="http://schemas.microsoft.com/office/drawing/2014/main" id="{00000000-0008-0000-0300-0000B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80" name="3 CuadroTexto">
          <a:extLst>
            <a:ext uri="{FF2B5EF4-FFF2-40B4-BE49-F238E27FC236}">
              <a16:creationId xmlns="" xmlns:a16="http://schemas.microsoft.com/office/drawing/2014/main" id="{00000000-0008-0000-0300-0000B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81" name="4 CuadroTexto">
          <a:extLst>
            <a:ext uri="{FF2B5EF4-FFF2-40B4-BE49-F238E27FC236}">
              <a16:creationId xmlns="" xmlns:a16="http://schemas.microsoft.com/office/drawing/2014/main" id="{00000000-0008-0000-0300-0000B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82" name="5 CuadroTexto">
          <a:extLst>
            <a:ext uri="{FF2B5EF4-FFF2-40B4-BE49-F238E27FC236}">
              <a16:creationId xmlns="" xmlns:a16="http://schemas.microsoft.com/office/drawing/2014/main" id="{00000000-0008-0000-0300-0000B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35</xdr:row>
      <xdr:rowOff>0</xdr:rowOff>
    </xdr:from>
    <xdr:ext cx="184731" cy="264560"/>
    <xdr:sp macro="" textlink="">
      <xdr:nvSpPr>
        <xdr:cNvPr id="183" name="6 CuadroTexto">
          <a:extLst>
            <a:ext uri="{FF2B5EF4-FFF2-40B4-BE49-F238E27FC236}">
              <a16:creationId xmlns="" xmlns:a16="http://schemas.microsoft.com/office/drawing/2014/main" id="{00000000-0008-0000-0300-0000B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84" name="3 CuadroTexto">
          <a:extLst>
            <a:ext uri="{FF2B5EF4-FFF2-40B4-BE49-F238E27FC236}">
              <a16:creationId xmlns="" xmlns:a16="http://schemas.microsoft.com/office/drawing/2014/main" id="{00000000-0008-0000-0300-0000B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85" name="4 CuadroTexto">
          <a:extLst>
            <a:ext uri="{FF2B5EF4-FFF2-40B4-BE49-F238E27FC236}">
              <a16:creationId xmlns="" xmlns:a16="http://schemas.microsoft.com/office/drawing/2014/main" id="{00000000-0008-0000-0300-0000B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86" name="5 CuadroTexto">
          <a:extLst>
            <a:ext uri="{FF2B5EF4-FFF2-40B4-BE49-F238E27FC236}">
              <a16:creationId xmlns="" xmlns:a16="http://schemas.microsoft.com/office/drawing/2014/main" id="{00000000-0008-0000-0300-0000B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87" name="6 CuadroTexto">
          <a:extLst>
            <a:ext uri="{FF2B5EF4-FFF2-40B4-BE49-F238E27FC236}">
              <a16:creationId xmlns="" xmlns:a16="http://schemas.microsoft.com/office/drawing/2014/main" id="{00000000-0008-0000-0300-0000B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88" name="1 CuadroTexto">
          <a:extLst>
            <a:ext uri="{FF2B5EF4-FFF2-40B4-BE49-F238E27FC236}">
              <a16:creationId xmlns="" xmlns:a16="http://schemas.microsoft.com/office/drawing/2014/main" id="{00000000-0008-0000-0300-0000B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89" name="2 CuadroTexto">
          <a:extLst>
            <a:ext uri="{FF2B5EF4-FFF2-40B4-BE49-F238E27FC236}">
              <a16:creationId xmlns="" xmlns:a16="http://schemas.microsoft.com/office/drawing/2014/main" id="{00000000-0008-0000-0300-0000B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90" name="3 CuadroTexto">
          <a:extLst>
            <a:ext uri="{FF2B5EF4-FFF2-40B4-BE49-F238E27FC236}">
              <a16:creationId xmlns="" xmlns:a16="http://schemas.microsoft.com/office/drawing/2014/main" id="{00000000-0008-0000-0300-0000B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91" name="4 CuadroTexto">
          <a:extLst>
            <a:ext uri="{FF2B5EF4-FFF2-40B4-BE49-F238E27FC236}">
              <a16:creationId xmlns="" xmlns:a16="http://schemas.microsoft.com/office/drawing/2014/main" id="{00000000-0008-0000-0300-0000B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92" name="5 CuadroTexto">
          <a:extLst>
            <a:ext uri="{FF2B5EF4-FFF2-40B4-BE49-F238E27FC236}">
              <a16:creationId xmlns="" xmlns:a16="http://schemas.microsoft.com/office/drawing/2014/main" id="{00000000-0008-0000-0300-0000C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93" name="6 CuadroTexto">
          <a:extLst>
            <a:ext uri="{FF2B5EF4-FFF2-40B4-BE49-F238E27FC236}">
              <a16:creationId xmlns="" xmlns:a16="http://schemas.microsoft.com/office/drawing/2014/main" id="{00000000-0008-0000-0300-0000C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94" name="2 CuadroTexto">
          <a:extLst>
            <a:ext uri="{FF2B5EF4-FFF2-40B4-BE49-F238E27FC236}">
              <a16:creationId xmlns="" xmlns:a16="http://schemas.microsoft.com/office/drawing/2014/main" id="{00000000-0008-0000-0300-0000C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95" name="3 CuadroTexto">
          <a:extLst>
            <a:ext uri="{FF2B5EF4-FFF2-40B4-BE49-F238E27FC236}">
              <a16:creationId xmlns="" xmlns:a16="http://schemas.microsoft.com/office/drawing/2014/main" id="{00000000-0008-0000-0300-0000C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96" name="4 CuadroTexto">
          <a:extLst>
            <a:ext uri="{FF2B5EF4-FFF2-40B4-BE49-F238E27FC236}">
              <a16:creationId xmlns="" xmlns:a16="http://schemas.microsoft.com/office/drawing/2014/main" id="{00000000-0008-0000-0300-0000C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97" name="5 CuadroTexto">
          <a:extLst>
            <a:ext uri="{FF2B5EF4-FFF2-40B4-BE49-F238E27FC236}">
              <a16:creationId xmlns="" xmlns:a16="http://schemas.microsoft.com/office/drawing/2014/main" id="{00000000-0008-0000-0300-0000C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98" name="6 CuadroTexto">
          <a:extLst>
            <a:ext uri="{FF2B5EF4-FFF2-40B4-BE49-F238E27FC236}">
              <a16:creationId xmlns="" xmlns:a16="http://schemas.microsoft.com/office/drawing/2014/main" id="{00000000-0008-0000-0300-0000C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199" name="1 CuadroTexto">
          <a:extLst>
            <a:ext uri="{FF2B5EF4-FFF2-40B4-BE49-F238E27FC236}">
              <a16:creationId xmlns="" xmlns:a16="http://schemas.microsoft.com/office/drawing/2014/main" id="{00000000-0008-0000-0300-0000C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00" name="2 CuadroTexto">
          <a:extLst>
            <a:ext uri="{FF2B5EF4-FFF2-40B4-BE49-F238E27FC236}">
              <a16:creationId xmlns="" xmlns:a16="http://schemas.microsoft.com/office/drawing/2014/main" id="{00000000-0008-0000-0300-0000C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01" name="3 CuadroTexto">
          <a:extLst>
            <a:ext uri="{FF2B5EF4-FFF2-40B4-BE49-F238E27FC236}">
              <a16:creationId xmlns="" xmlns:a16="http://schemas.microsoft.com/office/drawing/2014/main" id="{00000000-0008-0000-0300-0000C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02" name="4 CuadroTexto">
          <a:extLst>
            <a:ext uri="{FF2B5EF4-FFF2-40B4-BE49-F238E27FC236}">
              <a16:creationId xmlns="" xmlns:a16="http://schemas.microsoft.com/office/drawing/2014/main" id="{00000000-0008-0000-0300-0000C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03" name="5 CuadroTexto">
          <a:extLst>
            <a:ext uri="{FF2B5EF4-FFF2-40B4-BE49-F238E27FC236}">
              <a16:creationId xmlns="" xmlns:a16="http://schemas.microsoft.com/office/drawing/2014/main" id="{00000000-0008-0000-0300-0000C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04" name="6 CuadroTexto">
          <a:extLst>
            <a:ext uri="{FF2B5EF4-FFF2-40B4-BE49-F238E27FC236}">
              <a16:creationId xmlns="" xmlns:a16="http://schemas.microsoft.com/office/drawing/2014/main" id="{00000000-0008-0000-0300-0000C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05" name="2 CuadroTexto">
          <a:extLst>
            <a:ext uri="{FF2B5EF4-FFF2-40B4-BE49-F238E27FC236}">
              <a16:creationId xmlns="" xmlns:a16="http://schemas.microsoft.com/office/drawing/2014/main" id="{00000000-0008-0000-0300-0000C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06" name="3 CuadroTexto">
          <a:extLst>
            <a:ext uri="{FF2B5EF4-FFF2-40B4-BE49-F238E27FC236}">
              <a16:creationId xmlns="" xmlns:a16="http://schemas.microsoft.com/office/drawing/2014/main" id="{00000000-0008-0000-0300-0000C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07" name="4 CuadroTexto">
          <a:extLst>
            <a:ext uri="{FF2B5EF4-FFF2-40B4-BE49-F238E27FC236}">
              <a16:creationId xmlns="" xmlns:a16="http://schemas.microsoft.com/office/drawing/2014/main" id="{00000000-0008-0000-0300-0000C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08" name="5 CuadroTexto">
          <a:extLst>
            <a:ext uri="{FF2B5EF4-FFF2-40B4-BE49-F238E27FC236}">
              <a16:creationId xmlns="" xmlns:a16="http://schemas.microsoft.com/office/drawing/2014/main" id="{00000000-0008-0000-0300-0000D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09" name="6 CuadroTexto">
          <a:extLst>
            <a:ext uri="{FF2B5EF4-FFF2-40B4-BE49-F238E27FC236}">
              <a16:creationId xmlns="" xmlns:a16="http://schemas.microsoft.com/office/drawing/2014/main" id="{00000000-0008-0000-0300-0000D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10" name="1 CuadroTexto">
          <a:extLst>
            <a:ext uri="{FF2B5EF4-FFF2-40B4-BE49-F238E27FC236}">
              <a16:creationId xmlns="" xmlns:a16="http://schemas.microsoft.com/office/drawing/2014/main" id="{00000000-0008-0000-0300-0000D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11" name="2 CuadroTexto">
          <a:extLst>
            <a:ext uri="{FF2B5EF4-FFF2-40B4-BE49-F238E27FC236}">
              <a16:creationId xmlns="" xmlns:a16="http://schemas.microsoft.com/office/drawing/2014/main" id="{00000000-0008-0000-0300-0000D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12" name="3 CuadroTexto">
          <a:extLst>
            <a:ext uri="{FF2B5EF4-FFF2-40B4-BE49-F238E27FC236}">
              <a16:creationId xmlns="" xmlns:a16="http://schemas.microsoft.com/office/drawing/2014/main" id="{00000000-0008-0000-0300-0000D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13" name="4 CuadroTexto">
          <a:extLst>
            <a:ext uri="{FF2B5EF4-FFF2-40B4-BE49-F238E27FC236}">
              <a16:creationId xmlns="" xmlns:a16="http://schemas.microsoft.com/office/drawing/2014/main" id="{00000000-0008-0000-0300-0000D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14" name="5 CuadroTexto">
          <a:extLst>
            <a:ext uri="{FF2B5EF4-FFF2-40B4-BE49-F238E27FC236}">
              <a16:creationId xmlns="" xmlns:a16="http://schemas.microsoft.com/office/drawing/2014/main" id="{00000000-0008-0000-0300-0000D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15" name="6 CuadroTexto">
          <a:extLst>
            <a:ext uri="{FF2B5EF4-FFF2-40B4-BE49-F238E27FC236}">
              <a16:creationId xmlns="" xmlns:a16="http://schemas.microsoft.com/office/drawing/2014/main" id="{00000000-0008-0000-0300-0000D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16" name="3 CuadroTexto">
          <a:extLst>
            <a:ext uri="{FF2B5EF4-FFF2-40B4-BE49-F238E27FC236}">
              <a16:creationId xmlns="" xmlns:a16="http://schemas.microsoft.com/office/drawing/2014/main" id="{00000000-0008-0000-0300-0000D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17" name="4 CuadroTexto">
          <a:extLst>
            <a:ext uri="{FF2B5EF4-FFF2-40B4-BE49-F238E27FC236}">
              <a16:creationId xmlns="" xmlns:a16="http://schemas.microsoft.com/office/drawing/2014/main" id="{00000000-0008-0000-0300-0000D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18" name="5 CuadroTexto">
          <a:extLst>
            <a:ext uri="{FF2B5EF4-FFF2-40B4-BE49-F238E27FC236}">
              <a16:creationId xmlns="" xmlns:a16="http://schemas.microsoft.com/office/drawing/2014/main" id="{00000000-0008-0000-0300-0000D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19" name="6 CuadroTexto">
          <a:extLst>
            <a:ext uri="{FF2B5EF4-FFF2-40B4-BE49-F238E27FC236}">
              <a16:creationId xmlns="" xmlns:a16="http://schemas.microsoft.com/office/drawing/2014/main" id="{00000000-0008-0000-0300-0000D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20" name="1 CuadroTexto">
          <a:extLst>
            <a:ext uri="{FF2B5EF4-FFF2-40B4-BE49-F238E27FC236}">
              <a16:creationId xmlns="" xmlns:a16="http://schemas.microsoft.com/office/drawing/2014/main" id="{00000000-0008-0000-0300-0000D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21" name="2 CuadroTexto">
          <a:extLst>
            <a:ext uri="{FF2B5EF4-FFF2-40B4-BE49-F238E27FC236}">
              <a16:creationId xmlns="" xmlns:a16="http://schemas.microsoft.com/office/drawing/2014/main" id="{00000000-0008-0000-0300-0000D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22" name="3 CuadroTexto">
          <a:extLst>
            <a:ext uri="{FF2B5EF4-FFF2-40B4-BE49-F238E27FC236}">
              <a16:creationId xmlns="" xmlns:a16="http://schemas.microsoft.com/office/drawing/2014/main" id="{00000000-0008-0000-0300-0000D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23" name="4 CuadroTexto">
          <a:extLst>
            <a:ext uri="{FF2B5EF4-FFF2-40B4-BE49-F238E27FC236}">
              <a16:creationId xmlns="" xmlns:a16="http://schemas.microsoft.com/office/drawing/2014/main" id="{00000000-0008-0000-0300-0000D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24" name="5 CuadroTexto">
          <a:extLst>
            <a:ext uri="{FF2B5EF4-FFF2-40B4-BE49-F238E27FC236}">
              <a16:creationId xmlns="" xmlns:a16="http://schemas.microsoft.com/office/drawing/2014/main" id="{00000000-0008-0000-0300-0000E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25" name="6 CuadroTexto">
          <a:extLst>
            <a:ext uri="{FF2B5EF4-FFF2-40B4-BE49-F238E27FC236}">
              <a16:creationId xmlns="" xmlns:a16="http://schemas.microsoft.com/office/drawing/2014/main" id="{00000000-0008-0000-0300-0000E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26" name="2 CuadroTexto">
          <a:extLst>
            <a:ext uri="{FF2B5EF4-FFF2-40B4-BE49-F238E27FC236}">
              <a16:creationId xmlns="" xmlns:a16="http://schemas.microsoft.com/office/drawing/2014/main" id="{00000000-0008-0000-0300-0000E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27" name="3 CuadroTexto">
          <a:extLst>
            <a:ext uri="{FF2B5EF4-FFF2-40B4-BE49-F238E27FC236}">
              <a16:creationId xmlns="" xmlns:a16="http://schemas.microsoft.com/office/drawing/2014/main" id="{00000000-0008-0000-0300-0000E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28" name="4 CuadroTexto">
          <a:extLst>
            <a:ext uri="{FF2B5EF4-FFF2-40B4-BE49-F238E27FC236}">
              <a16:creationId xmlns="" xmlns:a16="http://schemas.microsoft.com/office/drawing/2014/main" id="{00000000-0008-0000-0300-0000E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29" name="5 CuadroTexto">
          <a:extLst>
            <a:ext uri="{FF2B5EF4-FFF2-40B4-BE49-F238E27FC236}">
              <a16:creationId xmlns="" xmlns:a16="http://schemas.microsoft.com/office/drawing/2014/main" id="{00000000-0008-0000-0300-0000E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30" name="6 CuadroTexto">
          <a:extLst>
            <a:ext uri="{FF2B5EF4-FFF2-40B4-BE49-F238E27FC236}">
              <a16:creationId xmlns="" xmlns:a16="http://schemas.microsoft.com/office/drawing/2014/main" id="{00000000-0008-0000-0300-0000E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31" name="1 CuadroTexto">
          <a:extLst>
            <a:ext uri="{FF2B5EF4-FFF2-40B4-BE49-F238E27FC236}">
              <a16:creationId xmlns="" xmlns:a16="http://schemas.microsoft.com/office/drawing/2014/main" id="{00000000-0008-0000-0300-0000E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32" name="2 CuadroTexto">
          <a:extLst>
            <a:ext uri="{FF2B5EF4-FFF2-40B4-BE49-F238E27FC236}">
              <a16:creationId xmlns="" xmlns:a16="http://schemas.microsoft.com/office/drawing/2014/main" id="{00000000-0008-0000-0300-0000E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33" name="3 CuadroTexto">
          <a:extLst>
            <a:ext uri="{FF2B5EF4-FFF2-40B4-BE49-F238E27FC236}">
              <a16:creationId xmlns="" xmlns:a16="http://schemas.microsoft.com/office/drawing/2014/main" id="{00000000-0008-0000-0300-0000E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34" name="4 CuadroTexto">
          <a:extLst>
            <a:ext uri="{FF2B5EF4-FFF2-40B4-BE49-F238E27FC236}">
              <a16:creationId xmlns="" xmlns:a16="http://schemas.microsoft.com/office/drawing/2014/main" id="{00000000-0008-0000-0300-0000E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35" name="5 CuadroTexto">
          <a:extLst>
            <a:ext uri="{FF2B5EF4-FFF2-40B4-BE49-F238E27FC236}">
              <a16:creationId xmlns="" xmlns:a16="http://schemas.microsoft.com/office/drawing/2014/main" id="{00000000-0008-0000-0300-0000E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36" name="6 CuadroTexto">
          <a:extLst>
            <a:ext uri="{FF2B5EF4-FFF2-40B4-BE49-F238E27FC236}">
              <a16:creationId xmlns="" xmlns:a16="http://schemas.microsoft.com/office/drawing/2014/main" id="{00000000-0008-0000-0300-0000E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37" name="2 CuadroTexto">
          <a:extLst>
            <a:ext uri="{FF2B5EF4-FFF2-40B4-BE49-F238E27FC236}">
              <a16:creationId xmlns="" xmlns:a16="http://schemas.microsoft.com/office/drawing/2014/main" id="{00000000-0008-0000-0300-0000E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38" name="3 CuadroTexto">
          <a:extLst>
            <a:ext uri="{FF2B5EF4-FFF2-40B4-BE49-F238E27FC236}">
              <a16:creationId xmlns="" xmlns:a16="http://schemas.microsoft.com/office/drawing/2014/main" id="{00000000-0008-0000-0300-0000E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39" name="4 CuadroTexto">
          <a:extLst>
            <a:ext uri="{FF2B5EF4-FFF2-40B4-BE49-F238E27FC236}">
              <a16:creationId xmlns="" xmlns:a16="http://schemas.microsoft.com/office/drawing/2014/main" id="{00000000-0008-0000-0300-0000E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40" name="5 CuadroTexto">
          <a:extLst>
            <a:ext uri="{FF2B5EF4-FFF2-40B4-BE49-F238E27FC236}">
              <a16:creationId xmlns="" xmlns:a16="http://schemas.microsoft.com/office/drawing/2014/main" id="{00000000-0008-0000-0300-0000F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41" name="6 CuadroTexto">
          <a:extLst>
            <a:ext uri="{FF2B5EF4-FFF2-40B4-BE49-F238E27FC236}">
              <a16:creationId xmlns="" xmlns:a16="http://schemas.microsoft.com/office/drawing/2014/main" id="{00000000-0008-0000-0300-0000F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42" name="1 CuadroTexto">
          <a:extLst>
            <a:ext uri="{FF2B5EF4-FFF2-40B4-BE49-F238E27FC236}">
              <a16:creationId xmlns="" xmlns:a16="http://schemas.microsoft.com/office/drawing/2014/main" id="{00000000-0008-0000-0300-0000F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43" name="2 CuadroTexto">
          <a:extLst>
            <a:ext uri="{FF2B5EF4-FFF2-40B4-BE49-F238E27FC236}">
              <a16:creationId xmlns="" xmlns:a16="http://schemas.microsoft.com/office/drawing/2014/main" id="{00000000-0008-0000-0300-0000F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44" name="3 CuadroTexto">
          <a:extLst>
            <a:ext uri="{FF2B5EF4-FFF2-40B4-BE49-F238E27FC236}">
              <a16:creationId xmlns="" xmlns:a16="http://schemas.microsoft.com/office/drawing/2014/main" id="{00000000-0008-0000-0300-0000F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45" name="4 CuadroTexto">
          <a:extLst>
            <a:ext uri="{FF2B5EF4-FFF2-40B4-BE49-F238E27FC236}">
              <a16:creationId xmlns="" xmlns:a16="http://schemas.microsoft.com/office/drawing/2014/main" id="{00000000-0008-0000-0300-0000F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46" name="5 CuadroTexto">
          <a:extLst>
            <a:ext uri="{FF2B5EF4-FFF2-40B4-BE49-F238E27FC236}">
              <a16:creationId xmlns="" xmlns:a16="http://schemas.microsoft.com/office/drawing/2014/main" id="{00000000-0008-0000-0300-0000F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35</xdr:row>
      <xdr:rowOff>0</xdr:rowOff>
    </xdr:from>
    <xdr:ext cx="184731" cy="264560"/>
    <xdr:sp macro="" textlink="">
      <xdr:nvSpPr>
        <xdr:cNvPr id="247" name="6 CuadroTexto">
          <a:extLst>
            <a:ext uri="{FF2B5EF4-FFF2-40B4-BE49-F238E27FC236}">
              <a16:creationId xmlns="" xmlns:a16="http://schemas.microsoft.com/office/drawing/2014/main" id="{00000000-0008-0000-0300-0000F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48" name="3 CuadroTexto">
          <a:extLst>
            <a:ext uri="{FF2B5EF4-FFF2-40B4-BE49-F238E27FC236}">
              <a16:creationId xmlns="" xmlns:a16="http://schemas.microsoft.com/office/drawing/2014/main" id="{00000000-0008-0000-0300-0000F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49" name="4 CuadroTexto">
          <a:extLst>
            <a:ext uri="{FF2B5EF4-FFF2-40B4-BE49-F238E27FC236}">
              <a16:creationId xmlns="" xmlns:a16="http://schemas.microsoft.com/office/drawing/2014/main" id="{00000000-0008-0000-0300-0000F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50" name="5 CuadroTexto">
          <a:extLst>
            <a:ext uri="{FF2B5EF4-FFF2-40B4-BE49-F238E27FC236}">
              <a16:creationId xmlns="" xmlns:a16="http://schemas.microsoft.com/office/drawing/2014/main" id="{00000000-0008-0000-0300-0000F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51" name="6 CuadroTexto">
          <a:extLst>
            <a:ext uri="{FF2B5EF4-FFF2-40B4-BE49-F238E27FC236}">
              <a16:creationId xmlns="" xmlns:a16="http://schemas.microsoft.com/office/drawing/2014/main" id="{00000000-0008-0000-0300-0000F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52" name="1 CuadroTexto">
          <a:extLst>
            <a:ext uri="{FF2B5EF4-FFF2-40B4-BE49-F238E27FC236}">
              <a16:creationId xmlns="" xmlns:a16="http://schemas.microsoft.com/office/drawing/2014/main" id="{00000000-0008-0000-0300-0000F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53" name="2 CuadroTexto">
          <a:extLst>
            <a:ext uri="{FF2B5EF4-FFF2-40B4-BE49-F238E27FC236}">
              <a16:creationId xmlns="" xmlns:a16="http://schemas.microsoft.com/office/drawing/2014/main" id="{00000000-0008-0000-0300-0000F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54" name="3 CuadroTexto">
          <a:extLst>
            <a:ext uri="{FF2B5EF4-FFF2-40B4-BE49-F238E27FC236}">
              <a16:creationId xmlns="" xmlns:a16="http://schemas.microsoft.com/office/drawing/2014/main" id="{00000000-0008-0000-0300-0000F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55" name="4 CuadroTexto">
          <a:extLst>
            <a:ext uri="{FF2B5EF4-FFF2-40B4-BE49-F238E27FC236}">
              <a16:creationId xmlns="" xmlns:a16="http://schemas.microsoft.com/office/drawing/2014/main" id="{00000000-0008-0000-0300-0000F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56" name="5 CuadroTexto">
          <a:extLst>
            <a:ext uri="{FF2B5EF4-FFF2-40B4-BE49-F238E27FC236}">
              <a16:creationId xmlns="" xmlns:a16="http://schemas.microsoft.com/office/drawing/2014/main" id="{00000000-0008-0000-0300-00000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57" name="6 CuadroTexto">
          <a:extLst>
            <a:ext uri="{FF2B5EF4-FFF2-40B4-BE49-F238E27FC236}">
              <a16:creationId xmlns="" xmlns:a16="http://schemas.microsoft.com/office/drawing/2014/main" id="{00000000-0008-0000-0300-00000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58" name="2 CuadroTexto">
          <a:extLst>
            <a:ext uri="{FF2B5EF4-FFF2-40B4-BE49-F238E27FC236}">
              <a16:creationId xmlns="" xmlns:a16="http://schemas.microsoft.com/office/drawing/2014/main" id="{00000000-0008-0000-0300-00000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59" name="3 CuadroTexto">
          <a:extLst>
            <a:ext uri="{FF2B5EF4-FFF2-40B4-BE49-F238E27FC236}">
              <a16:creationId xmlns="" xmlns:a16="http://schemas.microsoft.com/office/drawing/2014/main" id="{00000000-0008-0000-0300-00000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60" name="4 CuadroTexto">
          <a:extLst>
            <a:ext uri="{FF2B5EF4-FFF2-40B4-BE49-F238E27FC236}">
              <a16:creationId xmlns="" xmlns:a16="http://schemas.microsoft.com/office/drawing/2014/main" id="{00000000-0008-0000-0300-00000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61" name="5 CuadroTexto">
          <a:extLst>
            <a:ext uri="{FF2B5EF4-FFF2-40B4-BE49-F238E27FC236}">
              <a16:creationId xmlns="" xmlns:a16="http://schemas.microsoft.com/office/drawing/2014/main" id="{00000000-0008-0000-0300-00000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62" name="6 CuadroTexto">
          <a:extLst>
            <a:ext uri="{FF2B5EF4-FFF2-40B4-BE49-F238E27FC236}">
              <a16:creationId xmlns="" xmlns:a16="http://schemas.microsoft.com/office/drawing/2014/main" id="{00000000-0008-0000-0300-00000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63" name="1 CuadroTexto">
          <a:extLst>
            <a:ext uri="{FF2B5EF4-FFF2-40B4-BE49-F238E27FC236}">
              <a16:creationId xmlns="" xmlns:a16="http://schemas.microsoft.com/office/drawing/2014/main" id="{00000000-0008-0000-0300-00000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64" name="2 CuadroTexto">
          <a:extLst>
            <a:ext uri="{FF2B5EF4-FFF2-40B4-BE49-F238E27FC236}">
              <a16:creationId xmlns="" xmlns:a16="http://schemas.microsoft.com/office/drawing/2014/main" id="{00000000-0008-0000-0300-00000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65" name="3 CuadroTexto">
          <a:extLst>
            <a:ext uri="{FF2B5EF4-FFF2-40B4-BE49-F238E27FC236}">
              <a16:creationId xmlns="" xmlns:a16="http://schemas.microsoft.com/office/drawing/2014/main" id="{00000000-0008-0000-0300-00000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66" name="4 CuadroTexto">
          <a:extLst>
            <a:ext uri="{FF2B5EF4-FFF2-40B4-BE49-F238E27FC236}">
              <a16:creationId xmlns="" xmlns:a16="http://schemas.microsoft.com/office/drawing/2014/main" id="{00000000-0008-0000-0300-00000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67" name="5 CuadroTexto">
          <a:extLst>
            <a:ext uri="{FF2B5EF4-FFF2-40B4-BE49-F238E27FC236}">
              <a16:creationId xmlns="" xmlns:a16="http://schemas.microsoft.com/office/drawing/2014/main" id="{00000000-0008-0000-0300-00000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68" name="6 CuadroTexto">
          <a:extLst>
            <a:ext uri="{FF2B5EF4-FFF2-40B4-BE49-F238E27FC236}">
              <a16:creationId xmlns="" xmlns:a16="http://schemas.microsoft.com/office/drawing/2014/main" id="{00000000-0008-0000-0300-00000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69" name="2 CuadroTexto">
          <a:extLst>
            <a:ext uri="{FF2B5EF4-FFF2-40B4-BE49-F238E27FC236}">
              <a16:creationId xmlns="" xmlns:a16="http://schemas.microsoft.com/office/drawing/2014/main" id="{00000000-0008-0000-0300-00000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70" name="3 CuadroTexto">
          <a:extLst>
            <a:ext uri="{FF2B5EF4-FFF2-40B4-BE49-F238E27FC236}">
              <a16:creationId xmlns="" xmlns:a16="http://schemas.microsoft.com/office/drawing/2014/main" id="{00000000-0008-0000-0300-00000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71" name="4 CuadroTexto">
          <a:extLst>
            <a:ext uri="{FF2B5EF4-FFF2-40B4-BE49-F238E27FC236}">
              <a16:creationId xmlns="" xmlns:a16="http://schemas.microsoft.com/office/drawing/2014/main" id="{00000000-0008-0000-0300-00000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72" name="5 CuadroTexto">
          <a:extLst>
            <a:ext uri="{FF2B5EF4-FFF2-40B4-BE49-F238E27FC236}">
              <a16:creationId xmlns="" xmlns:a16="http://schemas.microsoft.com/office/drawing/2014/main" id="{00000000-0008-0000-0300-00001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73" name="6 CuadroTexto">
          <a:extLst>
            <a:ext uri="{FF2B5EF4-FFF2-40B4-BE49-F238E27FC236}">
              <a16:creationId xmlns="" xmlns:a16="http://schemas.microsoft.com/office/drawing/2014/main" id="{00000000-0008-0000-0300-00001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74" name="1 CuadroTexto">
          <a:extLst>
            <a:ext uri="{FF2B5EF4-FFF2-40B4-BE49-F238E27FC236}">
              <a16:creationId xmlns="" xmlns:a16="http://schemas.microsoft.com/office/drawing/2014/main" id="{00000000-0008-0000-0300-00001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75" name="2 CuadroTexto">
          <a:extLst>
            <a:ext uri="{FF2B5EF4-FFF2-40B4-BE49-F238E27FC236}">
              <a16:creationId xmlns="" xmlns:a16="http://schemas.microsoft.com/office/drawing/2014/main" id="{00000000-0008-0000-0300-00001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76" name="3 CuadroTexto">
          <a:extLst>
            <a:ext uri="{FF2B5EF4-FFF2-40B4-BE49-F238E27FC236}">
              <a16:creationId xmlns="" xmlns:a16="http://schemas.microsoft.com/office/drawing/2014/main" id="{00000000-0008-0000-0300-00001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77" name="4 CuadroTexto">
          <a:extLst>
            <a:ext uri="{FF2B5EF4-FFF2-40B4-BE49-F238E27FC236}">
              <a16:creationId xmlns="" xmlns:a16="http://schemas.microsoft.com/office/drawing/2014/main" id="{00000000-0008-0000-0300-00001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78" name="5 CuadroTexto">
          <a:extLst>
            <a:ext uri="{FF2B5EF4-FFF2-40B4-BE49-F238E27FC236}">
              <a16:creationId xmlns="" xmlns:a16="http://schemas.microsoft.com/office/drawing/2014/main" id="{00000000-0008-0000-0300-00001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79" name="6 CuadroTexto">
          <a:extLst>
            <a:ext uri="{FF2B5EF4-FFF2-40B4-BE49-F238E27FC236}">
              <a16:creationId xmlns="" xmlns:a16="http://schemas.microsoft.com/office/drawing/2014/main" id="{00000000-0008-0000-0300-00001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80" name="3 CuadroTexto">
          <a:extLst>
            <a:ext uri="{FF2B5EF4-FFF2-40B4-BE49-F238E27FC236}">
              <a16:creationId xmlns="" xmlns:a16="http://schemas.microsoft.com/office/drawing/2014/main" id="{00000000-0008-0000-0300-00001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81" name="4 CuadroTexto">
          <a:extLst>
            <a:ext uri="{FF2B5EF4-FFF2-40B4-BE49-F238E27FC236}">
              <a16:creationId xmlns="" xmlns:a16="http://schemas.microsoft.com/office/drawing/2014/main" id="{00000000-0008-0000-0300-00001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82" name="5 CuadroTexto">
          <a:extLst>
            <a:ext uri="{FF2B5EF4-FFF2-40B4-BE49-F238E27FC236}">
              <a16:creationId xmlns="" xmlns:a16="http://schemas.microsoft.com/office/drawing/2014/main" id="{00000000-0008-0000-0300-00001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83" name="6 CuadroTexto">
          <a:extLst>
            <a:ext uri="{FF2B5EF4-FFF2-40B4-BE49-F238E27FC236}">
              <a16:creationId xmlns="" xmlns:a16="http://schemas.microsoft.com/office/drawing/2014/main" id="{00000000-0008-0000-0300-00001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84" name="1 CuadroTexto">
          <a:extLst>
            <a:ext uri="{FF2B5EF4-FFF2-40B4-BE49-F238E27FC236}">
              <a16:creationId xmlns="" xmlns:a16="http://schemas.microsoft.com/office/drawing/2014/main" id="{00000000-0008-0000-0300-00001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85" name="2 CuadroTexto">
          <a:extLst>
            <a:ext uri="{FF2B5EF4-FFF2-40B4-BE49-F238E27FC236}">
              <a16:creationId xmlns="" xmlns:a16="http://schemas.microsoft.com/office/drawing/2014/main" id="{00000000-0008-0000-0300-00001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86" name="3 CuadroTexto">
          <a:extLst>
            <a:ext uri="{FF2B5EF4-FFF2-40B4-BE49-F238E27FC236}">
              <a16:creationId xmlns="" xmlns:a16="http://schemas.microsoft.com/office/drawing/2014/main" id="{00000000-0008-0000-0300-00001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87" name="4 CuadroTexto">
          <a:extLst>
            <a:ext uri="{FF2B5EF4-FFF2-40B4-BE49-F238E27FC236}">
              <a16:creationId xmlns="" xmlns:a16="http://schemas.microsoft.com/office/drawing/2014/main" id="{00000000-0008-0000-0300-00001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88" name="5 CuadroTexto">
          <a:extLst>
            <a:ext uri="{FF2B5EF4-FFF2-40B4-BE49-F238E27FC236}">
              <a16:creationId xmlns="" xmlns:a16="http://schemas.microsoft.com/office/drawing/2014/main" id="{00000000-0008-0000-0300-00002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89" name="6 CuadroTexto">
          <a:extLst>
            <a:ext uri="{FF2B5EF4-FFF2-40B4-BE49-F238E27FC236}">
              <a16:creationId xmlns="" xmlns:a16="http://schemas.microsoft.com/office/drawing/2014/main" id="{00000000-0008-0000-0300-00002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90" name="2 CuadroTexto">
          <a:extLst>
            <a:ext uri="{FF2B5EF4-FFF2-40B4-BE49-F238E27FC236}">
              <a16:creationId xmlns="" xmlns:a16="http://schemas.microsoft.com/office/drawing/2014/main" id="{00000000-0008-0000-0300-00002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91" name="3 CuadroTexto">
          <a:extLst>
            <a:ext uri="{FF2B5EF4-FFF2-40B4-BE49-F238E27FC236}">
              <a16:creationId xmlns="" xmlns:a16="http://schemas.microsoft.com/office/drawing/2014/main" id="{00000000-0008-0000-0300-00002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92" name="4 CuadroTexto">
          <a:extLst>
            <a:ext uri="{FF2B5EF4-FFF2-40B4-BE49-F238E27FC236}">
              <a16:creationId xmlns="" xmlns:a16="http://schemas.microsoft.com/office/drawing/2014/main" id="{00000000-0008-0000-0300-00002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93" name="5 CuadroTexto">
          <a:extLst>
            <a:ext uri="{FF2B5EF4-FFF2-40B4-BE49-F238E27FC236}">
              <a16:creationId xmlns="" xmlns:a16="http://schemas.microsoft.com/office/drawing/2014/main" id="{00000000-0008-0000-0300-00002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94" name="6 CuadroTexto">
          <a:extLst>
            <a:ext uri="{FF2B5EF4-FFF2-40B4-BE49-F238E27FC236}">
              <a16:creationId xmlns="" xmlns:a16="http://schemas.microsoft.com/office/drawing/2014/main" id="{00000000-0008-0000-0300-00002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95" name="1 CuadroTexto">
          <a:extLst>
            <a:ext uri="{FF2B5EF4-FFF2-40B4-BE49-F238E27FC236}">
              <a16:creationId xmlns="" xmlns:a16="http://schemas.microsoft.com/office/drawing/2014/main" id="{00000000-0008-0000-0300-00002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96" name="2 CuadroTexto">
          <a:extLst>
            <a:ext uri="{FF2B5EF4-FFF2-40B4-BE49-F238E27FC236}">
              <a16:creationId xmlns="" xmlns:a16="http://schemas.microsoft.com/office/drawing/2014/main" id="{00000000-0008-0000-0300-00002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97" name="3 CuadroTexto">
          <a:extLst>
            <a:ext uri="{FF2B5EF4-FFF2-40B4-BE49-F238E27FC236}">
              <a16:creationId xmlns="" xmlns:a16="http://schemas.microsoft.com/office/drawing/2014/main" id="{00000000-0008-0000-0300-00002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98" name="4 CuadroTexto">
          <a:extLst>
            <a:ext uri="{FF2B5EF4-FFF2-40B4-BE49-F238E27FC236}">
              <a16:creationId xmlns="" xmlns:a16="http://schemas.microsoft.com/office/drawing/2014/main" id="{00000000-0008-0000-0300-00002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299" name="5 CuadroTexto">
          <a:extLst>
            <a:ext uri="{FF2B5EF4-FFF2-40B4-BE49-F238E27FC236}">
              <a16:creationId xmlns="" xmlns:a16="http://schemas.microsoft.com/office/drawing/2014/main" id="{00000000-0008-0000-0300-00002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00" name="6 CuadroTexto">
          <a:extLst>
            <a:ext uri="{FF2B5EF4-FFF2-40B4-BE49-F238E27FC236}">
              <a16:creationId xmlns="" xmlns:a16="http://schemas.microsoft.com/office/drawing/2014/main" id="{00000000-0008-0000-0300-00002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01" name="2 CuadroTexto">
          <a:extLst>
            <a:ext uri="{FF2B5EF4-FFF2-40B4-BE49-F238E27FC236}">
              <a16:creationId xmlns="" xmlns:a16="http://schemas.microsoft.com/office/drawing/2014/main" id="{00000000-0008-0000-0300-00002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02" name="3 CuadroTexto">
          <a:extLst>
            <a:ext uri="{FF2B5EF4-FFF2-40B4-BE49-F238E27FC236}">
              <a16:creationId xmlns="" xmlns:a16="http://schemas.microsoft.com/office/drawing/2014/main" id="{00000000-0008-0000-0300-00002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03" name="4 CuadroTexto">
          <a:extLst>
            <a:ext uri="{FF2B5EF4-FFF2-40B4-BE49-F238E27FC236}">
              <a16:creationId xmlns="" xmlns:a16="http://schemas.microsoft.com/office/drawing/2014/main" id="{00000000-0008-0000-0300-00002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04" name="5 CuadroTexto">
          <a:extLst>
            <a:ext uri="{FF2B5EF4-FFF2-40B4-BE49-F238E27FC236}">
              <a16:creationId xmlns="" xmlns:a16="http://schemas.microsoft.com/office/drawing/2014/main" id="{00000000-0008-0000-0300-00003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05" name="6 CuadroTexto">
          <a:extLst>
            <a:ext uri="{FF2B5EF4-FFF2-40B4-BE49-F238E27FC236}">
              <a16:creationId xmlns="" xmlns:a16="http://schemas.microsoft.com/office/drawing/2014/main" id="{00000000-0008-0000-0300-00003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06" name="1 CuadroTexto">
          <a:extLst>
            <a:ext uri="{FF2B5EF4-FFF2-40B4-BE49-F238E27FC236}">
              <a16:creationId xmlns="" xmlns:a16="http://schemas.microsoft.com/office/drawing/2014/main" id="{00000000-0008-0000-0300-00003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07" name="2 CuadroTexto">
          <a:extLst>
            <a:ext uri="{FF2B5EF4-FFF2-40B4-BE49-F238E27FC236}">
              <a16:creationId xmlns="" xmlns:a16="http://schemas.microsoft.com/office/drawing/2014/main" id="{00000000-0008-0000-0300-00003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08" name="3 CuadroTexto">
          <a:extLst>
            <a:ext uri="{FF2B5EF4-FFF2-40B4-BE49-F238E27FC236}">
              <a16:creationId xmlns="" xmlns:a16="http://schemas.microsoft.com/office/drawing/2014/main" id="{00000000-0008-0000-0300-00003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09" name="4 CuadroTexto">
          <a:extLst>
            <a:ext uri="{FF2B5EF4-FFF2-40B4-BE49-F238E27FC236}">
              <a16:creationId xmlns="" xmlns:a16="http://schemas.microsoft.com/office/drawing/2014/main" id="{00000000-0008-0000-0300-00003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10" name="5 CuadroTexto">
          <a:extLst>
            <a:ext uri="{FF2B5EF4-FFF2-40B4-BE49-F238E27FC236}">
              <a16:creationId xmlns="" xmlns:a16="http://schemas.microsoft.com/office/drawing/2014/main" id="{00000000-0008-0000-0300-00003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11" name="3 CuadroTexto">
          <a:extLst>
            <a:ext uri="{FF2B5EF4-FFF2-40B4-BE49-F238E27FC236}">
              <a16:creationId xmlns="" xmlns:a16="http://schemas.microsoft.com/office/drawing/2014/main" id="{00000000-0008-0000-0300-00003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12" name="4 CuadroTexto">
          <a:extLst>
            <a:ext uri="{FF2B5EF4-FFF2-40B4-BE49-F238E27FC236}">
              <a16:creationId xmlns="" xmlns:a16="http://schemas.microsoft.com/office/drawing/2014/main" id="{00000000-0008-0000-0300-00003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13" name="5 CuadroTexto">
          <a:extLst>
            <a:ext uri="{FF2B5EF4-FFF2-40B4-BE49-F238E27FC236}">
              <a16:creationId xmlns="" xmlns:a16="http://schemas.microsoft.com/office/drawing/2014/main" id="{00000000-0008-0000-0300-00003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14" name="6 CuadroTexto">
          <a:extLst>
            <a:ext uri="{FF2B5EF4-FFF2-40B4-BE49-F238E27FC236}">
              <a16:creationId xmlns="" xmlns:a16="http://schemas.microsoft.com/office/drawing/2014/main" id="{00000000-0008-0000-0300-00003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15" name="1 CuadroTexto">
          <a:extLst>
            <a:ext uri="{FF2B5EF4-FFF2-40B4-BE49-F238E27FC236}">
              <a16:creationId xmlns="" xmlns:a16="http://schemas.microsoft.com/office/drawing/2014/main" id="{00000000-0008-0000-0300-00003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16" name="2 CuadroTexto">
          <a:extLst>
            <a:ext uri="{FF2B5EF4-FFF2-40B4-BE49-F238E27FC236}">
              <a16:creationId xmlns="" xmlns:a16="http://schemas.microsoft.com/office/drawing/2014/main" id="{00000000-0008-0000-0300-00003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17" name="3 CuadroTexto">
          <a:extLst>
            <a:ext uri="{FF2B5EF4-FFF2-40B4-BE49-F238E27FC236}">
              <a16:creationId xmlns="" xmlns:a16="http://schemas.microsoft.com/office/drawing/2014/main" id="{00000000-0008-0000-0300-00003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18" name="4 CuadroTexto">
          <a:extLst>
            <a:ext uri="{FF2B5EF4-FFF2-40B4-BE49-F238E27FC236}">
              <a16:creationId xmlns="" xmlns:a16="http://schemas.microsoft.com/office/drawing/2014/main" id="{00000000-0008-0000-0300-00003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19" name="5 CuadroTexto">
          <a:extLst>
            <a:ext uri="{FF2B5EF4-FFF2-40B4-BE49-F238E27FC236}">
              <a16:creationId xmlns="" xmlns:a16="http://schemas.microsoft.com/office/drawing/2014/main" id="{00000000-0008-0000-0300-00003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20" name="6 CuadroTexto">
          <a:extLst>
            <a:ext uri="{FF2B5EF4-FFF2-40B4-BE49-F238E27FC236}">
              <a16:creationId xmlns="" xmlns:a16="http://schemas.microsoft.com/office/drawing/2014/main" id="{00000000-0008-0000-0300-00004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21" name="2 CuadroTexto">
          <a:extLst>
            <a:ext uri="{FF2B5EF4-FFF2-40B4-BE49-F238E27FC236}">
              <a16:creationId xmlns="" xmlns:a16="http://schemas.microsoft.com/office/drawing/2014/main" id="{00000000-0008-0000-0300-00004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22" name="3 CuadroTexto">
          <a:extLst>
            <a:ext uri="{FF2B5EF4-FFF2-40B4-BE49-F238E27FC236}">
              <a16:creationId xmlns="" xmlns:a16="http://schemas.microsoft.com/office/drawing/2014/main" id="{00000000-0008-0000-0300-00004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23" name="4 CuadroTexto">
          <a:extLst>
            <a:ext uri="{FF2B5EF4-FFF2-40B4-BE49-F238E27FC236}">
              <a16:creationId xmlns="" xmlns:a16="http://schemas.microsoft.com/office/drawing/2014/main" id="{00000000-0008-0000-0300-00004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24" name="5 CuadroTexto">
          <a:extLst>
            <a:ext uri="{FF2B5EF4-FFF2-40B4-BE49-F238E27FC236}">
              <a16:creationId xmlns="" xmlns:a16="http://schemas.microsoft.com/office/drawing/2014/main" id="{00000000-0008-0000-0300-00004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25" name="6 CuadroTexto">
          <a:extLst>
            <a:ext uri="{FF2B5EF4-FFF2-40B4-BE49-F238E27FC236}">
              <a16:creationId xmlns="" xmlns:a16="http://schemas.microsoft.com/office/drawing/2014/main" id="{00000000-0008-0000-0300-00004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26" name="1 CuadroTexto">
          <a:extLst>
            <a:ext uri="{FF2B5EF4-FFF2-40B4-BE49-F238E27FC236}">
              <a16:creationId xmlns="" xmlns:a16="http://schemas.microsoft.com/office/drawing/2014/main" id="{00000000-0008-0000-0300-00004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27" name="2 CuadroTexto">
          <a:extLst>
            <a:ext uri="{FF2B5EF4-FFF2-40B4-BE49-F238E27FC236}">
              <a16:creationId xmlns="" xmlns:a16="http://schemas.microsoft.com/office/drawing/2014/main" id="{00000000-0008-0000-0300-00004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28" name="3 CuadroTexto">
          <a:extLst>
            <a:ext uri="{FF2B5EF4-FFF2-40B4-BE49-F238E27FC236}">
              <a16:creationId xmlns="" xmlns:a16="http://schemas.microsoft.com/office/drawing/2014/main" id="{00000000-0008-0000-0300-00004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29" name="4 CuadroTexto">
          <a:extLst>
            <a:ext uri="{FF2B5EF4-FFF2-40B4-BE49-F238E27FC236}">
              <a16:creationId xmlns="" xmlns:a16="http://schemas.microsoft.com/office/drawing/2014/main" id="{00000000-0008-0000-0300-00004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30" name="5 CuadroTexto">
          <a:extLst>
            <a:ext uri="{FF2B5EF4-FFF2-40B4-BE49-F238E27FC236}">
              <a16:creationId xmlns="" xmlns:a16="http://schemas.microsoft.com/office/drawing/2014/main" id="{00000000-0008-0000-0300-00004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31" name="6 CuadroTexto">
          <a:extLst>
            <a:ext uri="{FF2B5EF4-FFF2-40B4-BE49-F238E27FC236}">
              <a16:creationId xmlns="" xmlns:a16="http://schemas.microsoft.com/office/drawing/2014/main" id="{00000000-0008-0000-0300-00004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32" name="2 CuadroTexto">
          <a:extLst>
            <a:ext uri="{FF2B5EF4-FFF2-40B4-BE49-F238E27FC236}">
              <a16:creationId xmlns="" xmlns:a16="http://schemas.microsoft.com/office/drawing/2014/main" id="{00000000-0008-0000-0300-00004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33" name="3 CuadroTexto">
          <a:extLst>
            <a:ext uri="{FF2B5EF4-FFF2-40B4-BE49-F238E27FC236}">
              <a16:creationId xmlns="" xmlns:a16="http://schemas.microsoft.com/office/drawing/2014/main" id="{00000000-0008-0000-0300-00004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34" name="4 CuadroTexto">
          <a:extLst>
            <a:ext uri="{FF2B5EF4-FFF2-40B4-BE49-F238E27FC236}">
              <a16:creationId xmlns="" xmlns:a16="http://schemas.microsoft.com/office/drawing/2014/main" id="{00000000-0008-0000-0300-00004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35" name="5 CuadroTexto">
          <a:extLst>
            <a:ext uri="{FF2B5EF4-FFF2-40B4-BE49-F238E27FC236}">
              <a16:creationId xmlns="" xmlns:a16="http://schemas.microsoft.com/office/drawing/2014/main" id="{00000000-0008-0000-0300-00004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36" name="6 CuadroTexto">
          <a:extLst>
            <a:ext uri="{FF2B5EF4-FFF2-40B4-BE49-F238E27FC236}">
              <a16:creationId xmlns="" xmlns:a16="http://schemas.microsoft.com/office/drawing/2014/main" id="{00000000-0008-0000-0300-00005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37" name="1 CuadroTexto">
          <a:extLst>
            <a:ext uri="{FF2B5EF4-FFF2-40B4-BE49-F238E27FC236}">
              <a16:creationId xmlns="" xmlns:a16="http://schemas.microsoft.com/office/drawing/2014/main" id="{00000000-0008-0000-0300-00005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38" name="2 CuadroTexto">
          <a:extLst>
            <a:ext uri="{FF2B5EF4-FFF2-40B4-BE49-F238E27FC236}">
              <a16:creationId xmlns="" xmlns:a16="http://schemas.microsoft.com/office/drawing/2014/main" id="{00000000-0008-0000-0300-00005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39" name="3 CuadroTexto">
          <a:extLst>
            <a:ext uri="{FF2B5EF4-FFF2-40B4-BE49-F238E27FC236}">
              <a16:creationId xmlns="" xmlns:a16="http://schemas.microsoft.com/office/drawing/2014/main" id="{00000000-0008-0000-0300-00005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40" name="4 CuadroTexto">
          <a:extLst>
            <a:ext uri="{FF2B5EF4-FFF2-40B4-BE49-F238E27FC236}">
              <a16:creationId xmlns="" xmlns:a16="http://schemas.microsoft.com/office/drawing/2014/main" id="{00000000-0008-0000-0300-00005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41" name="5 CuadroTexto">
          <a:extLst>
            <a:ext uri="{FF2B5EF4-FFF2-40B4-BE49-F238E27FC236}">
              <a16:creationId xmlns="" xmlns:a16="http://schemas.microsoft.com/office/drawing/2014/main" id="{00000000-0008-0000-0300-00005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42" name="6 CuadroTexto">
          <a:extLst>
            <a:ext uri="{FF2B5EF4-FFF2-40B4-BE49-F238E27FC236}">
              <a16:creationId xmlns="" xmlns:a16="http://schemas.microsoft.com/office/drawing/2014/main" id="{00000000-0008-0000-0300-00005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43" name="3 CuadroTexto">
          <a:extLst>
            <a:ext uri="{FF2B5EF4-FFF2-40B4-BE49-F238E27FC236}">
              <a16:creationId xmlns="" xmlns:a16="http://schemas.microsoft.com/office/drawing/2014/main" id="{00000000-0008-0000-0300-00005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44" name="4 CuadroTexto">
          <a:extLst>
            <a:ext uri="{FF2B5EF4-FFF2-40B4-BE49-F238E27FC236}">
              <a16:creationId xmlns="" xmlns:a16="http://schemas.microsoft.com/office/drawing/2014/main" id="{00000000-0008-0000-0300-00005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45" name="5 CuadroTexto">
          <a:extLst>
            <a:ext uri="{FF2B5EF4-FFF2-40B4-BE49-F238E27FC236}">
              <a16:creationId xmlns="" xmlns:a16="http://schemas.microsoft.com/office/drawing/2014/main" id="{00000000-0008-0000-0300-00005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46" name="6 CuadroTexto">
          <a:extLst>
            <a:ext uri="{FF2B5EF4-FFF2-40B4-BE49-F238E27FC236}">
              <a16:creationId xmlns="" xmlns:a16="http://schemas.microsoft.com/office/drawing/2014/main" id="{00000000-0008-0000-0300-00005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47" name="1 CuadroTexto">
          <a:extLst>
            <a:ext uri="{FF2B5EF4-FFF2-40B4-BE49-F238E27FC236}">
              <a16:creationId xmlns="" xmlns:a16="http://schemas.microsoft.com/office/drawing/2014/main" id="{00000000-0008-0000-0300-00005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48" name="2 CuadroTexto">
          <a:extLst>
            <a:ext uri="{FF2B5EF4-FFF2-40B4-BE49-F238E27FC236}">
              <a16:creationId xmlns="" xmlns:a16="http://schemas.microsoft.com/office/drawing/2014/main" id="{00000000-0008-0000-0300-00005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49" name="3 CuadroTexto">
          <a:extLst>
            <a:ext uri="{FF2B5EF4-FFF2-40B4-BE49-F238E27FC236}">
              <a16:creationId xmlns="" xmlns:a16="http://schemas.microsoft.com/office/drawing/2014/main" id="{00000000-0008-0000-0300-00005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50" name="4 CuadroTexto">
          <a:extLst>
            <a:ext uri="{FF2B5EF4-FFF2-40B4-BE49-F238E27FC236}">
              <a16:creationId xmlns="" xmlns:a16="http://schemas.microsoft.com/office/drawing/2014/main" id="{00000000-0008-0000-0300-00005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51" name="5 CuadroTexto">
          <a:extLst>
            <a:ext uri="{FF2B5EF4-FFF2-40B4-BE49-F238E27FC236}">
              <a16:creationId xmlns="" xmlns:a16="http://schemas.microsoft.com/office/drawing/2014/main" id="{00000000-0008-0000-0300-00005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52" name="6 CuadroTexto">
          <a:extLst>
            <a:ext uri="{FF2B5EF4-FFF2-40B4-BE49-F238E27FC236}">
              <a16:creationId xmlns="" xmlns:a16="http://schemas.microsoft.com/office/drawing/2014/main" id="{00000000-0008-0000-0300-00006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53" name="2 CuadroTexto">
          <a:extLst>
            <a:ext uri="{FF2B5EF4-FFF2-40B4-BE49-F238E27FC236}">
              <a16:creationId xmlns="" xmlns:a16="http://schemas.microsoft.com/office/drawing/2014/main" id="{00000000-0008-0000-0300-00006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54" name="3 CuadroTexto">
          <a:extLst>
            <a:ext uri="{FF2B5EF4-FFF2-40B4-BE49-F238E27FC236}">
              <a16:creationId xmlns="" xmlns:a16="http://schemas.microsoft.com/office/drawing/2014/main" id="{00000000-0008-0000-0300-00006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55" name="4 CuadroTexto">
          <a:extLst>
            <a:ext uri="{FF2B5EF4-FFF2-40B4-BE49-F238E27FC236}">
              <a16:creationId xmlns="" xmlns:a16="http://schemas.microsoft.com/office/drawing/2014/main" id="{00000000-0008-0000-0300-00006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56" name="5 CuadroTexto">
          <a:extLst>
            <a:ext uri="{FF2B5EF4-FFF2-40B4-BE49-F238E27FC236}">
              <a16:creationId xmlns="" xmlns:a16="http://schemas.microsoft.com/office/drawing/2014/main" id="{00000000-0008-0000-0300-00006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57" name="6 CuadroTexto">
          <a:extLst>
            <a:ext uri="{FF2B5EF4-FFF2-40B4-BE49-F238E27FC236}">
              <a16:creationId xmlns="" xmlns:a16="http://schemas.microsoft.com/office/drawing/2014/main" id="{00000000-0008-0000-0300-00006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58" name="1 CuadroTexto">
          <a:extLst>
            <a:ext uri="{FF2B5EF4-FFF2-40B4-BE49-F238E27FC236}">
              <a16:creationId xmlns="" xmlns:a16="http://schemas.microsoft.com/office/drawing/2014/main" id="{00000000-0008-0000-0300-00006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59" name="2 CuadroTexto">
          <a:extLst>
            <a:ext uri="{FF2B5EF4-FFF2-40B4-BE49-F238E27FC236}">
              <a16:creationId xmlns="" xmlns:a16="http://schemas.microsoft.com/office/drawing/2014/main" id="{00000000-0008-0000-0300-00006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60" name="3 CuadroTexto">
          <a:extLst>
            <a:ext uri="{FF2B5EF4-FFF2-40B4-BE49-F238E27FC236}">
              <a16:creationId xmlns="" xmlns:a16="http://schemas.microsoft.com/office/drawing/2014/main" id="{00000000-0008-0000-0300-00006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61" name="4 CuadroTexto">
          <a:extLst>
            <a:ext uri="{FF2B5EF4-FFF2-40B4-BE49-F238E27FC236}">
              <a16:creationId xmlns="" xmlns:a16="http://schemas.microsoft.com/office/drawing/2014/main" id="{00000000-0008-0000-0300-00006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62" name="5 CuadroTexto">
          <a:extLst>
            <a:ext uri="{FF2B5EF4-FFF2-40B4-BE49-F238E27FC236}">
              <a16:creationId xmlns="" xmlns:a16="http://schemas.microsoft.com/office/drawing/2014/main" id="{00000000-0008-0000-0300-00006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63" name="6 CuadroTexto">
          <a:extLst>
            <a:ext uri="{FF2B5EF4-FFF2-40B4-BE49-F238E27FC236}">
              <a16:creationId xmlns="" xmlns:a16="http://schemas.microsoft.com/office/drawing/2014/main" id="{00000000-0008-0000-0300-00006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64" name="2 CuadroTexto">
          <a:extLst>
            <a:ext uri="{FF2B5EF4-FFF2-40B4-BE49-F238E27FC236}">
              <a16:creationId xmlns="" xmlns:a16="http://schemas.microsoft.com/office/drawing/2014/main" id="{00000000-0008-0000-0300-00006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65" name="3 CuadroTexto">
          <a:extLst>
            <a:ext uri="{FF2B5EF4-FFF2-40B4-BE49-F238E27FC236}">
              <a16:creationId xmlns="" xmlns:a16="http://schemas.microsoft.com/office/drawing/2014/main" id="{00000000-0008-0000-0300-00006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66" name="4 CuadroTexto">
          <a:extLst>
            <a:ext uri="{FF2B5EF4-FFF2-40B4-BE49-F238E27FC236}">
              <a16:creationId xmlns="" xmlns:a16="http://schemas.microsoft.com/office/drawing/2014/main" id="{00000000-0008-0000-0300-00006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67" name="5 CuadroTexto">
          <a:extLst>
            <a:ext uri="{FF2B5EF4-FFF2-40B4-BE49-F238E27FC236}">
              <a16:creationId xmlns="" xmlns:a16="http://schemas.microsoft.com/office/drawing/2014/main" id="{00000000-0008-0000-0300-00006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68" name="6 CuadroTexto">
          <a:extLst>
            <a:ext uri="{FF2B5EF4-FFF2-40B4-BE49-F238E27FC236}">
              <a16:creationId xmlns="" xmlns:a16="http://schemas.microsoft.com/office/drawing/2014/main" id="{00000000-0008-0000-0300-00007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69" name="1 CuadroTexto">
          <a:extLst>
            <a:ext uri="{FF2B5EF4-FFF2-40B4-BE49-F238E27FC236}">
              <a16:creationId xmlns="" xmlns:a16="http://schemas.microsoft.com/office/drawing/2014/main" id="{00000000-0008-0000-0300-00007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70" name="2 CuadroTexto">
          <a:extLst>
            <a:ext uri="{FF2B5EF4-FFF2-40B4-BE49-F238E27FC236}">
              <a16:creationId xmlns="" xmlns:a16="http://schemas.microsoft.com/office/drawing/2014/main" id="{00000000-0008-0000-0300-00007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71" name="3 CuadroTexto">
          <a:extLst>
            <a:ext uri="{FF2B5EF4-FFF2-40B4-BE49-F238E27FC236}">
              <a16:creationId xmlns="" xmlns:a16="http://schemas.microsoft.com/office/drawing/2014/main" id="{00000000-0008-0000-0300-00007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72" name="4 CuadroTexto">
          <a:extLst>
            <a:ext uri="{FF2B5EF4-FFF2-40B4-BE49-F238E27FC236}">
              <a16:creationId xmlns="" xmlns:a16="http://schemas.microsoft.com/office/drawing/2014/main" id="{00000000-0008-0000-0300-00007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73" name="5 CuadroTexto">
          <a:extLst>
            <a:ext uri="{FF2B5EF4-FFF2-40B4-BE49-F238E27FC236}">
              <a16:creationId xmlns="" xmlns:a16="http://schemas.microsoft.com/office/drawing/2014/main" id="{00000000-0008-0000-0300-00007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374" name="6 CuadroTexto">
          <a:extLst>
            <a:ext uri="{FF2B5EF4-FFF2-40B4-BE49-F238E27FC236}">
              <a16:creationId xmlns="" xmlns:a16="http://schemas.microsoft.com/office/drawing/2014/main" id="{00000000-0008-0000-0300-00007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75" name="3 CuadroTexto">
          <a:extLst>
            <a:ext uri="{FF2B5EF4-FFF2-40B4-BE49-F238E27FC236}">
              <a16:creationId xmlns="" xmlns:a16="http://schemas.microsoft.com/office/drawing/2014/main" id="{00000000-0008-0000-0300-00007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76" name="4 CuadroTexto">
          <a:extLst>
            <a:ext uri="{FF2B5EF4-FFF2-40B4-BE49-F238E27FC236}">
              <a16:creationId xmlns="" xmlns:a16="http://schemas.microsoft.com/office/drawing/2014/main" id="{00000000-0008-0000-0300-00007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77" name="5 CuadroTexto">
          <a:extLst>
            <a:ext uri="{FF2B5EF4-FFF2-40B4-BE49-F238E27FC236}">
              <a16:creationId xmlns="" xmlns:a16="http://schemas.microsoft.com/office/drawing/2014/main" id="{00000000-0008-0000-0300-00007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78" name="6 CuadroTexto">
          <a:extLst>
            <a:ext uri="{FF2B5EF4-FFF2-40B4-BE49-F238E27FC236}">
              <a16:creationId xmlns="" xmlns:a16="http://schemas.microsoft.com/office/drawing/2014/main" id="{00000000-0008-0000-0300-00007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79" name="1 CuadroTexto">
          <a:extLst>
            <a:ext uri="{FF2B5EF4-FFF2-40B4-BE49-F238E27FC236}">
              <a16:creationId xmlns="" xmlns:a16="http://schemas.microsoft.com/office/drawing/2014/main" id="{00000000-0008-0000-0300-00007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80" name="2 CuadroTexto">
          <a:extLst>
            <a:ext uri="{FF2B5EF4-FFF2-40B4-BE49-F238E27FC236}">
              <a16:creationId xmlns="" xmlns:a16="http://schemas.microsoft.com/office/drawing/2014/main" id="{00000000-0008-0000-0300-00007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81" name="3 CuadroTexto">
          <a:extLst>
            <a:ext uri="{FF2B5EF4-FFF2-40B4-BE49-F238E27FC236}">
              <a16:creationId xmlns="" xmlns:a16="http://schemas.microsoft.com/office/drawing/2014/main" id="{00000000-0008-0000-0300-00007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82" name="4 CuadroTexto">
          <a:extLst>
            <a:ext uri="{FF2B5EF4-FFF2-40B4-BE49-F238E27FC236}">
              <a16:creationId xmlns="" xmlns:a16="http://schemas.microsoft.com/office/drawing/2014/main" id="{00000000-0008-0000-0300-00007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83" name="5 CuadroTexto">
          <a:extLst>
            <a:ext uri="{FF2B5EF4-FFF2-40B4-BE49-F238E27FC236}">
              <a16:creationId xmlns="" xmlns:a16="http://schemas.microsoft.com/office/drawing/2014/main" id="{00000000-0008-0000-0300-00007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84" name="6 CuadroTexto">
          <a:extLst>
            <a:ext uri="{FF2B5EF4-FFF2-40B4-BE49-F238E27FC236}">
              <a16:creationId xmlns="" xmlns:a16="http://schemas.microsoft.com/office/drawing/2014/main" id="{00000000-0008-0000-0300-00008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85" name="2 CuadroTexto">
          <a:extLst>
            <a:ext uri="{FF2B5EF4-FFF2-40B4-BE49-F238E27FC236}">
              <a16:creationId xmlns="" xmlns:a16="http://schemas.microsoft.com/office/drawing/2014/main" id="{00000000-0008-0000-0300-00008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86" name="3 CuadroTexto">
          <a:extLst>
            <a:ext uri="{FF2B5EF4-FFF2-40B4-BE49-F238E27FC236}">
              <a16:creationId xmlns="" xmlns:a16="http://schemas.microsoft.com/office/drawing/2014/main" id="{00000000-0008-0000-0300-00008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87" name="4 CuadroTexto">
          <a:extLst>
            <a:ext uri="{FF2B5EF4-FFF2-40B4-BE49-F238E27FC236}">
              <a16:creationId xmlns="" xmlns:a16="http://schemas.microsoft.com/office/drawing/2014/main" id="{00000000-0008-0000-0300-00008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88" name="5 CuadroTexto">
          <a:extLst>
            <a:ext uri="{FF2B5EF4-FFF2-40B4-BE49-F238E27FC236}">
              <a16:creationId xmlns="" xmlns:a16="http://schemas.microsoft.com/office/drawing/2014/main" id="{00000000-0008-0000-0300-00008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89" name="6 CuadroTexto">
          <a:extLst>
            <a:ext uri="{FF2B5EF4-FFF2-40B4-BE49-F238E27FC236}">
              <a16:creationId xmlns="" xmlns:a16="http://schemas.microsoft.com/office/drawing/2014/main" id="{00000000-0008-0000-0300-00008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90" name="1 CuadroTexto">
          <a:extLst>
            <a:ext uri="{FF2B5EF4-FFF2-40B4-BE49-F238E27FC236}">
              <a16:creationId xmlns="" xmlns:a16="http://schemas.microsoft.com/office/drawing/2014/main" id="{00000000-0008-0000-0300-00008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91" name="2 CuadroTexto">
          <a:extLst>
            <a:ext uri="{FF2B5EF4-FFF2-40B4-BE49-F238E27FC236}">
              <a16:creationId xmlns="" xmlns:a16="http://schemas.microsoft.com/office/drawing/2014/main" id="{00000000-0008-0000-0300-00008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92" name="3 CuadroTexto">
          <a:extLst>
            <a:ext uri="{FF2B5EF4-FFF2-40B4-BE49-F238E27FC236}">
              <a16:creationId xmlns="" xmlns:a16="http://schemas.microsoft.com/office/drawing/2014/main" id="{00000000-0008-0000-0300-00008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93" name="4 CuadroTexto">
          <a:extLst>
            <a:ext uri="{FF2B5EF4-FFF2-40B4-BE49-F238E27FC236}">
              <a16:creationId xmlns="" xmlns:a16="http://schemas.microsoft.com/office/drawing/2014/main" id="{00000000-0008-0000-0300-00008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94" name="5 CuadroTexto">
          <a:extLst>
            <a:ext uri="{FF2B5EF4-FFF2-40B4-BE49-F238E27FC236}">
              <a16:creationId xmlns="" xmlns:a16="http://schemas.microsoft.com/office/drawing/2014/main" id="{00000000-0008-0000-0300-00008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95" name="6 CuadroTexto">
          <a:extLst>
            <a:ext uri="{FF2B5EF4-FFF2-40B4-BE49-F238E27FC236}">
              <a16:creationId xmlns="" xmlns:a16="http://schemas.microsoft.com/office/drawing/2014/main" id="{00000000-0008-0000-0300-00008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96" name="2 CuadroTexto">
          <a:extLst>
            <a:ext uri="{FF2B5EF4-FFF2-40B4-BE49-F238E27FC236}">
              <a16:creationId xmlns="" xmlns:a16="http://schemas.microsoft.com/office/drawing/2014/main" id="{00000000-0008-0000-0300-00008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97" name="3 CuadroTexto">
          <a:extLst>
            <a:ext uri="{FF2B5EF4-FFF2-40B4-BE49-F238E27FC236}">
              <a16:creationId xmlns="" xmlns:a16="http://schemas.microsoft.com/office/drawing/2014/main" id="{00000000-0008-0000-0300-00008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98" name="4 CuadroTexto">
          <a:extLst>
            <a:ext uri="{FF2B5EF4-FFF2-40B4-BE49-F238E27FC236}">
              <a16:creationId xmlns="" xmlns:a16="http://schemas.microsoft.com/office/drawing/2014/main" id="{00000000-0008-0000-0300-00008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399" name="5 CuadroTexto">
          <a:extLst>
            <a:ext uri="{FF2B5EF4-FFF2-40B4-BE49-F238E27FC236}">
              <a16:creationId xmlns="" xmlns:a16="http://schemas.microsoft.com/office/drawing/2014/main" id="{00000000-0008-0000-0300-00008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00" name="6 CuadroTexto">
          <a:extLst>
            <a:ext uri="{FF2B5EF4-FFF2-40B4-BE49-F238E27FC236}">
              <a16:creationId xmlns="" xmlns:a16="http://schemas.microsoft.com/office/drawing/2014/main" id="{00000000-0008-0000-0300-00009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01" name="1 CuadroTexto">
          <a:extLst>
            <a:ext uri="{FF2B5EF4-FFF2-40B4-BE49-F238E27FC236}">
              <a16:creationId xmlns="" xmlns:a16="http://schemas.microsoft.com/office/drawing/2014/main" id="{00000000-0008-0000-0300-00009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02" name="2 CuadroTexto">
          <a:extLst>
            <a:ext uri="{FF2B5EF4-FFF2-40B4-BE49-F238E27FC236}">
              <a16:creationId xmlns="" xmlns:a16="http://schemas.microsoft.com/office/drawing/2014/main" id="{00000000-0008-0000-0300-00009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03" name="3 CuadroTexto">
          <a:extLst>
            <a:ext uri="{FF2B5EF4-FFF2-40B4-BE49-F238E27FC236}">
              <a16:creationId xmlns="" xmlns:a16="http://schemas.microsoft.com/office/drawing/2014/main" id="{00000000-0008-0000-0300-00009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04" name="4 CuadroTexto">
          <a:extLst>
            <a:ext uri="{FF2B5EF4-FFF2-40B4-BE49-F238E27FC236}">
              <a16:creationId xmlns="" xmlns:a16="http://schemas.microsoft.com/office/drawing/2014/main" id="{00000000-0008-0000-0300-00009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05" name="5 CuadroTexto">
          <a:extLst>
            <a:ext uri="{FF2B5EF4-FFF2-40B4-BE49-F238E27FC236}">
              <a16:creationId xmlns="" xmlns:a16="http://schemas.microsoft.com/office/drawing/2014/main" id="{00000000-0008-0000-0300-00009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06" name="6 CuadroTexto">
          <a:extLst>
            <a:ext uri="{FF2B5EF4-FFF2-40B4-BE49-F238E27FC236}">
              <a16:creationId xmlns="" xmlns:a16="http://schemas.microsoft.com/office/drawing/2014/main" id="{00000000-0008-0000-0300-00009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07" name="3 CuadroTexto">
          <a:extLst>
            <a:ext uri="{FF2B5EF4-FFF2-40B4-BE49-F238E27FC236}">
              <a16:creationId xmlns="" xmlns:a16="http://schemas.microsoft.com/office/drawing/2014/main" id="{00000000-0008-0000-0300-00009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08" name="4 CuadroTexto">
          <a:extLst>
            <a:ext uri="{FF2B5EF4-FFF2-40B4-BE49-F238E27FC236}">
              <a16:creationId xmlns="" xmlns:a16="http://schemas.microsoft.com/office/drawing/2014/main" id="{00000000-0008-0000-0300-00009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09" name="5 CuadroTexto">
          <a:extLst>
            <a:ext uri="{FF2B5EF4-FFF2-40B4-BE49-F238E27FC236}">
              <a16:creationId xmlns="" xmlns:a16="http://schemas.microsoft.com/office/drawing/2014/main" id="{00000000-0008-0000-0300-00009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10" name="6 CuadroTexto">
          <a:extLst>
            <a:ext uri="{FF2B5EF4-FFF2-40B4-BE49-F238E27FC236}">
              <a16:creationId xmlns="" xmlns:a16="http://schemas.microsoft.com/office/drawing/2014/main" id="{00000000-0008-0000-0300-00009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11" name="1 CuadroTexto">
          <a:extLst>
            <a:ext uri="{FF2B5EF4-FFF2-40B4-BE49-F238E27FC236}">
              <a16:creationId xmlns="" xmlns:a16="http://schemas.microsoft.com/office/drawing/2014/main" id="{00000000-0008-0000-0300-00009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12" name="2 CuadroTexto">
          <a:extLst>
            <a:ext uri="{FF2B5EF4-FFF2-40B4-BE49-F238E27FC236}">
              <a16:creationId xmlns="" xmlns:a16="http://schemas.microsoft.com/office/drawing/2014/main" id="{00000000-0008-0000-0300-00009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13" name="3 CuadroTexto">
          <a:extLst>
            <a:ext uri="{FF2B5EF4-FFF2-40B4-BE49-F238E27FC236}">
              <a16:creationId xmlns="" xmlns:a16="http://schemas.microsoft.com/office/drawing/2014/main" id="{00000000-0008-0000-0300-00009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14" name="4 CuadroTexto">
          <a:extLst>
            <a:ext uri="{FF2B5EF4-FFF2-40B4-BE49-F238E27FC236}">
              <a16:creationId xmlns="" xmlns:a16="http://schemas.microsoft.com/office/drawing/2014/main" id="{00000000-0008-0000-0300-00009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15" name="5 CuadroTexto">
          <a:extLst>
            <a:ext uri="{FF2B5EF4-FFF2-40B4-BE49-F238E27FC236}">
              <a16:creationId xmlns="" xmlns:a16="http://schemas.microsoft.com/office/drawing/2014/main" id="{00000000-0008-0000-0300-00009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16" name="6 CuadroTexto">
          <a:extLst>
            <a:ext uri="{FF2B5EF4-FFF2-40B4-BE49-F238E27FC236}">
              <a16:creationId xmlns="" xmlns:a16="http://schemas.microsoft.com/office/drawing/2014/main" id="{00000000-0008-0000-0300-0000A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17" name="2 CuadroTexto">
          <a:extLst>
            <a:ext uri="{FF2B5EF4-FFF2-40B4-BE49-F238E27FC236}">
              <a16:creationId xmlns="" xmlns:a16="http://schemas.microsoft.com/office/drawing/2014/main" id="{00000000-0008-0000-0300-0000A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18" name="3 CuadroTexto">
          <a:extLst>
            <a:ext uri="{FF2B5EF4-FFF2-40B4-BE49-F238E27FC236}">
              <a16:creationId xmlns="" xmlns:a16="http://schemas.microsoft.com/office/drawing/2014/main" id="{00000000-0008-0000-0300-0000A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19" name="4 CuadroTexto">
          <a:extLst>
            <a:ext uri="{FF2B5EF4-FFF2-40B4-BE49-F238E27FC236}">
              <a16:creationId xmlns="" xmlns:a16="http://schemas.microsoft.com/office/drawing/2014/main" id="{00000000-0008-0000-0300-0000A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20" name="5 CuadroTexto">
          <a:extLst>
            <a:ext uri="{FF2B5EF4-FFF2-40B4-BE49-F238E27FC236}">
              <a16:creationId xmlns="" xmlns:a16="http://schemas.microsoft.com/office/drawing/2014/main" id="{00000000-0008-0000-0300-0000A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21" name="6 CuadroTexto">
          <a:extLst>
            <a:ext uri="{FF2B5EF4-FFF2-40B4-BE49-F238E27FC236}">
              <a16:creationId xmlns="" xmlns:a16="http://schemas.microsoft.com/office/drawing/2014/main" id="{00000000-0008-0000-0300-0000A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22" name="1 CuadroTexto">
          <a:extLst>
            <a:ext uri="{FF2B5EF4-FFF2-40B4-BE49-F238E27FC236}">
              <a16:creationId xmlns="" xmlns:a16="http://schemas.microsoft.com/office/drawing/2014/main" id="{00000000-0008-0000-0300-0000A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23" name="2 CuadroTexto">
          <a:extLst>
            <a:ext uri="{FF2B5EF4-FFF2-40B4-BE49-F238E27FC236}">
              <a16:creationId xmlns="" xmlns:a16="http://schemas.microsoft.com/office/drawing/2014/main" id="{00000000-0008-0000-0300-0000A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24" name="3 CuadroTexto">
          <a:extLst>
            <a:ext uri="{FF2B5EF4-FFF2-40B4-BE49-F238E27FC236}">
              <a16:creationId xmlns="" xmlns:a16="http://schemas.microsoft.com/office/drawing/2014/main" id="{00000000-0008-0000-0300-0000A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25" name="4 CuadroTexto">
          <a:extLst>
            <a:ext uri="{FF2B5EF4-FFF2-40B4-BE49-F238E27FC236}">
              <a16:creationId xmlns="" xmlns:a16="http://schemas.microsoft.com/office/drawing/2014/main" id="{00000000-0008-0000-0300-0000A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26" name="5 CuadroTexto">
          <a:extLst>
            <a:ext uri="{FF2B5EF4-FFF2-40B4-BE49-F238E27FC236}">
              <a16:creationId xmlns="" xmlns:a16="http://schemas.microsoft.com/office/drawing/2014/main" id="{00000000-0008-0000-0300-0000A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27" name="6 CuadroTexto">
          <a:extLst>
            <a:ext uri="{FF2B5EF4-FFF2-40B4-BE49-F238E27FC236}">
              <a16:creationId xmlns="" xmlns:a16="http://schemas.microsoft.com/office/drawing/2014/main" id="{00000000-0008-0000-0300-0000A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28" name="2 CuadroTexto">
          <a:extLst>
            <a:ext uri="{FF2B5EF4-FFF2-40B4-BE49-F238E27FC236}">
              <a16:creationId xmlns="" xmlns:a16="http://schemas.microsoft.com/office/drawing/2014/main" id="{00000000-0008-0000-0300-0000A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29" name="3 CuadroTexto">
          <a:extLst>
            <a:ext uri="{FF2B5EF4-FFF2-40B4-BE49-F238E27FC236}">
              <a16:creationId xmlns="" xmlns:a16="http://schemas.microsoft.com/office/drawing/2014/main" id="{00000000-0008-0000-0300-0000A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30" name="4 CuadroTexto">
          <a:extLst>
            <a:ext uri="{FF2B5EF4-FFF2-40B4-BE49-F238E27FC236}">
              <a16:creationId xmlns="" xmlns:a16="http://schemas.microsoft.com/office/drawing/2014/main" id="{00000000-0008-0000-0300-0000A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31" name="5 CuadroTexto">
          <a:extLst>
            <a:ext uri="{FF2B5EF4-FFF2-40B4-BE49-F238E27FC236}">
              <a16:creationId xmlns="" xmlns:a16="http://schemas.microsoft.com/office/drawing/2014/main" id="{00000000-0008-0000-0300-0000A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32" name="6 CuadroTexto">
          <a:extLst>
            <a:ext uri="{FF2B5EF4-FFF2-40B4-BE49-F238E27FC236}">
              <a16:creationId xmlns="" xmlns:a16="http://schemas.microsoft.com/office/drawing/2014/main" id="{00000000-0008-0000-0300-0000B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33" name="1 CuadroTexto">
          <a:extLst>
            <a:ext uri="{FF2B5EF4-FFF2-40B4-BE49-F238E27FC236}">
              <a16:creationId xmlns="" xmlns:a16="http://schemas.microsoft.com/office/drawing/2014/main" id="{00000000-0008-0000-0300-0000B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34" name="2 CuadroTexto">
          <a:extLst>
            <a:ext uri="{FF2B5EF4-FFF2-40B4-BE49-F238E27FC236}">
              <a16:creationId xmlns="" xmlns:a16="http://schemas.microsoft.com/office/drawing/2014/main" id="{00000000-0008-0000-0300-0000B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35" name="3 CuadroTexto">
          <a:extLst>
            <a:ext uri="{FF2B5EF4-FFF2-40B4-BE49-F238E27FC236}">
              <a16:creationId xmlns="" xmlns:a16="http://schemas.microsoft.com/office/drawing/2014/main" id="{00000000-0008-0000-0300-0000B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36" name="4 CuadroTexto">
          <a:extLst>
            <a:ext uri="{FF2B5EF4-FFF2-40B4-BE49-F238E27FC236}">
              <a16:creationId xmlns="" xmlns:a16="http://schemas.microsoft.com/office/drawing/2014/main" id="{00000000-0008-0000-0300-0000B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35</xdr:row>
      <xdr:rowOff>0</xdr:rowOff>
    </xdr:from>
    <xdr:ext cx="184731" cy="264560"/>
    <xdr:sp macro="" textlink="">
      <xdr:nvSpPr>
        <xdr:cNvPr id="437" name="5 CuadroTexto">
          <a:extLst>
            <a:ext uri="{FF2B5EF4-FFF2-40B4-BE49-F238E27FC236}">
              <a16:creationId xmlns="" xmlns:a16="http://schemas.microsoft.com/office/drawing/2014/main" id="{00000000-0008-0000-0300-0000B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38" name="3 CuadroTexto">
          <a:extLst>
            <a:ext uri="{FF2B5EF4-FFF2-40B4-BE49-F238E27FC236}">
              <a16:creationId xmlns="" xmlns:a16="http://schemas.microsoft.com/office/drawing/2014/main" id="{00000000-0008-0000-0300-0000B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39" name="4 CuadroTexto">
          <a:extLst>
            <a:ext uri="{FF2B5EF4-FFF2-40B4-BE49-F238E27FC236}">
              <a16:creationId xmlns="" xmlns:a16="http://schemas.microsoft.com/office/drawing/2014/main" id="{00000000-0008-0000-0300-0000B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40" name="5 CuadroTexto">
          <a:extLst>
            <a:ext uri="{FF2B5EF4-FFF2-40B4-BE49-F238E27FC236}">
              <a16:creationId xmlns="" xmlns:a16="http://schemas.microsoft.com/office/drawing/2014/main" id="{00000000-0008-0000-0300-0000B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41" name="6 CuadroTexto">
          <a:extLst>
            <a:ext uri="{FF2B5EF4-FFF2-40B4-BE49-F238E27FC236}">
              <a16:creationId xmlns="" xmlns:a16="http://schemas.microsoft.com/office/drawing/2014/main" id="{00000000-0008-0000-0300-0000B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42" name="1 CuadroTexto">
          <a:extLst>
            <a:ext uri="{FF2B5EF4-FFF2-40B4-BE49-F238E27FC236}">
              <a16:creationId xmlns="" xmlns:a16="http://schemas.microsoft.com/office/drawing/2014/main" id="{00000000-0008-0000-0300-0000B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43" name="2 CuadroTexto">
          <a:extLst>
            <a:ext uri="{FF2B5EF4-FFF2-40B4-BE49-F238E27FC236}">
              <a16:creationId xmlns="" xmlns:a16="http://schemas.microsoft.com/office/drawing/2014/main" id="{00000000-0008-0000-0300-0000B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44" name="3 CuadroTexto">
          <a:extLst>
            <a:ext uri="{FF2B5EF4-FFF2-40B4-BE49-F238E27FC236}">
              <a16:creationId xmlns="" xmlns:a16="http://schemas.microsoft.com/office/drawing/2014/main" id="{00000000-0008-0000-0300-0000B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45" name="4 CuadroTexto">
          <a:extLst>
            <a:ext uri="{FF2B5EF4-FFF2-40B4-BE49-F238E27FC236}">
              <a16:creationId xmlns="" xmlns:a16="http://schemas.microsoft.com/office/drawing/2014/main" id="{00000000-0008-0000-0300-0000B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46" name="5 CuadroTexto">
          <a:extLst>
            <a:ext uri="{FF2B5EF4-FFF2-40B4-BE49-F238E27FC236}">
              <a16:creationId xmlns="" xmlns:a16="http://schemas.microsoft.com/office/drawing/2014/main" id="{00000000-0008-0000-0300-0000B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47" name="6 CuadroTexto">
          <a:extLst>
            <a:ext uri="{FF2B5EF4-FFF2-40B4-BE49-F238E27FC236}">
              <a16:creationId xmlns="" xmlns:a16="http://schemas.microsoft.com/office/drawing/2014/main" id="{00000000-0008-0000-0300-0000B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48" name="2 CuadroTexto">
          <a:extLst>
            <a:ext uri="{FF2B5EF4-FFF2-40B4-BE49-F238E27FC236}">
              <a16:creationId xmlns="" xmlns:a16="http://schemas.microsoft.com/office/drawing/2014/main" id="{00000000-0008-0000-0300-0000C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49" name="3 CuadroTexto">
          <a:extLst>
            <a:ext uri="{FF2B5EF4-FFF2-40B4-BE49-F238E27FC236}">
              <a16:creationId xmlns="" xmlns:a16="http://schemas.microsoft.com/office/drawing/2014/main" id="{00000000-0008-0000-0300-0000C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50" name="4 CuadroTexto">
          <a:extLst>
            <a:ext uri="{FF2B5EF4-FFF2-40B4-BE49-F238E27FC236}">
              <a16:creationId xmlns="" xmlns:a16="http://schemas.microsoft.com/office/drawing/2014/main" id="{00000000-0008-0000-0300-0000C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51" name="5 CuadroTexto">
          <a:extLst>
            <a:ext uri="{FF2B5EF4-FFF2-40B4-BE49-F238E27FC236}">
              <a16:creationId xmlns="" xmlns:a16="http://schemas.microsoft.com/office/drawing/2014/main" id="{00000000-0008-0000-0300-0000C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52" name="6 CuadroTexto">
          <a:extLst>
            <a:ext uri="{FF2B5EF4-FFF2-40B4-BE49-F238E27FC236}">
              <a16:creationId xmlns="" xmlns:a16="http://schemas.microsoft.com/office/drawing/2014/main" id="{00000000-0008-0000-0300-0000C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53" name="1 CuadroTexto">
          <a:extLst>
            <a:ext uri="{FF2B5EF4-FFF2-40B4-BE49-F238E27FC236}">
              <a16:creationId xmlns="" xmlns:a16="http://schemas.microsoft.com/office/drawing/2014/main" id="{00000000-0008-0000-0300-0000C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54" name="2 CuadroTexto">
          <a:extLst>
            <a:ext uri="{FF2B5EF4-FFF2-40B4-BE49-F238E27FC236}">
              <a16:creationId xmlns="" xmlns:a16="http://schemas.microsoft.com/office/drawing/2014/main" id="{00000000-0008-0000-0300-0000C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55" name="3 CuadroTexto">
          <a:extLst>
            <a:ext uri="{FF2B5EF4-FFF2-40B4-BE49-F238E27FC236}">
              <a16:creationId xmlns="" xmlns:a16="http://schemas.microsoft.com/office/drawing/2014/main" id="{00000000-0008-0000-0300-0000C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56" name="4 CuadroTexto">
          <a:extLst>
            <a:ext uri="{FF2B5EF4-FFF2-40B4-BE49-F238E27FC236}">
              <a16:creationId xmlns="" xmlns:a16="http://schemas.microsoft.com/office/drawing/2014/main" id="{00000000-0008-0000-0300-0000C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57" name="5 CuadroTexto">
          <a:extLst>
            <a:ext uri="{FF2B5EF4-FFF2-40B4-BE49-F238E27FC236}">
              <a16:creationId xmlns="" xmlns:a16="http://schemas.microsoft.com/office/drawing/2014/main" id="{00000000-0008-0000-0300-0000C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58" name="6 CuadroTexto">
          <a:extLst>
            <a:ext uri="{FF2B5EF4-FFF2-40B4-BE49-F238E27FC236}">
              <a16:creationId xmlns="" xmlns:a16="http://schemas.microsoft.com/office/drawing/2014/main" id="{00000000-0008-0000-0300-0000C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59" name="2 CuadroTexto">
          <a:extLst>
            <a:ext uri="{FF2B5EF4-FFF2-40B4-BE49-F238E27FC236}">
              <a16:creationId xmlns="" xmlns:a16="http://schemas.microsoft.com/office/drawing/2014/main" id="{00000000-0008-0000-0300-0000C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60" name="3 CuadroTexto">
          <a:extLst>
            <a:ext uri="{FF2B5EF4-FFF2-40B4-BE49-F238E27FC236}">
              <a16:creationId xmlns="" xmlns:a16="http://schemas.microsoft.com/office/drawing/2014/main" id="{00000000-0008-0000-0300-0000C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61" name="4 CuadroTexto">
          <a:extLst>
            <a:ext uri="{FF2B5EF4-FFF2-40B4-BE49-F238E27FC236}">
              <a16:creationId xmlns="" xmlns:a16="http://schemas.microsoft.com/office/drawing/2014/main" id="{00000000-0008-0000-0300-0000C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62" name="5 CuadroTexto">
          <a:extLst>
            <a:ext uri="{FF2B5EF4-FFF2-40B4-BE49-F238E27FC236}">
              <a16:creationId xmlns="" xmlns:a16="http://schemas.microsoft.com/office/drawing/2014/main" id="{00000000-0008-0000-0300-0000C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63" name="6 CuadroTexto">
          <a:extLst>
            <a:ext uri="{FF2B5EF4-FFF2-40B4-BE49-F238E27FC236}">
              <a16:creationId xmlns="" xmlns:a16="http://schemas.microsoft.com/office/drawing/2014/main" id="{00000000-0008-0000-0300-0000C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64" name="1 CuadroTexto">
          <a:extLst>
            <a:ext uri="{FF2B5EF4-FFF2-40B4-BE49-F238E27FC236}">
              <a16:creationId xmlns="" xmlns:a16="http://schemas.microsoft.com/office/drawing/2014/main" id="{00000000-0008-0000-0300-0000D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65" name="2 CuadroTexto">
          <a:extLst>
            <a:ext uri="{FF2B5EF4-FFF2-40B4-BE49-F238E27FC236}">
              <a16:creationId xmlns="" xmlns:a16="http://schemas.microsoft.com/office/drawing/2014/main" id="{00000000-0008-0000-0300-0000D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66" name="3 CuadroTexto">
          <a:extLst>
            <a:ext uri="{FF2B5EF4-FFF2-40B4-BE49-F238E27FC236}">
              <a16:creationId xmlns="" xmlns:a16="http://schemas.microsoft.com/office/drawing/2014/main" id="{00000000-0008-0000-0300-0000D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67" name="4 CuadroTexto">
          <a:extLst>
            <a:ext uri="{FF2B5EF4-FFF2-40B4-BE49-F238E27FC236}">
              <a16:creationId xmlns="" xmlns:a16="http://schemas.microsoft.com/office/drawing/2014/main" id="{00000000-0008-0000-0300-0000D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68" name="5 CuadroTexto">
          <a:extLst>
            <a:ext uri="{FF2B5EF4-FFF2-40B4-BE49-F238E27FC236}">
              <a16:creationId xmlns="" xmlns:a16="http://schemas.microsoft.com/office/drawing/2014/main" id="{00000000-0008-0000-0300-0000D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69" name="6 CuadroTexto">
          <a:extLst>
            <a:ext uri="{FF2B5EF4-FFF2-40B4-BE49-F238E27FC236}">
              <a16:creationId xmlns="" xmlns:a16="http://schemas.microsoft.com/office/drawing/2014/main" id="{00000000-0008-0000-0300-0000D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70" name="3 CuadroTexto">
          <a:extLst>
            <a:ext uri="{FF2B5EF4-FFF2-40B4-BE49-F238E27FC236}">
              <a16:creationId xmlns="" xmlns:a16="http://schemas.microsoft.com/office/drawing/2014/main" id="{00000000-0008-0000-0300-0000D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71" name="4 CuadroTexto">
          <a:extLst>
            <a:ext uri="{FF2B5EF4-FFF2-40B4-BE49-F238E27FC236}">
              <a16:creationId xmlns="" xmlns:a16="http://schemas.microsoft.com/office/drawing/2014/main" id="{00000000-0008-0000-0300-0000D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72" name="5 CuadroTexto">
          <a:extLst>
            <a:ext uri="{FF2B5EF4-FFF2-40B4-BE49-F238E27FC236}">
              <a16:creationId xmlns="" xmlns:a16="http://schemas.microsoft.com/office/drawing/2014/main" id="{00000000-0008-0000-0300-0000D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73" name="6 CuadroTexto">
          <a:extLst>
            <a:ext uri="{FF2B5EF4-FFF2-40B4-BE49-F238E27FC236}">
              <a16:creationId xmlns="" xmlns:a16="http://schemas.microsoft.com/office/drawing/2014/main" id="{00000000-0008-0000-0300-0000D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74" name="1 CuadroTexto">
          <a:extLst>
            <a:ext uri="{FF2B5EF4-FFF2-40B4-BE49-F238E27FC236}">
              <a16:creationId xmlns="" xmlns:a16="http://schemas.microsoft.com/office/drawing/2014/main" id="{00000000-0008-0000-0300-0000D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75" name="2 CuadroTexto">
          <a:extLst>
            <a:ext uri="{FF2B5EF4-FFF2-40B4-BE49-F238E27FC236}">
              <a16:creationId xmlns="" xmlns:a16="http://schemas.microsoft.com/office/drawing/2014/main" id="{00000000-0008-0000-0300-0000D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76" name="3 CuadroTexto">
          <a:extLst>
            <a:ext uri="{FF2B5EF4-FFF2-40B4-BE49-F238E27FC236}">
              <a16:creationId xmlns="" xmlns:a16="http://schemas.microsoft.com/office/drawing/2014/main" id="{00000000-0008-0000-0300-0000D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77" name="4 CuadroTexto">
          <a:extLst>
            <a:ext uri="{FF2B5EF4-FFF2-40B4-BE49-F238E27FC236}">
              <a16:creationId xmlns="" xmlns:a16="http://schemas.microsoft.com/office/drawing/2014/main" id="{00000000-0008-0000-0300-0000D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78" name="5 CuadroTexto">
          <a:extLst>
            <a:ext uri="{FF2B5EF4-FFF2-40B4-BE49-F238E27FC236}">
              <a16:creationId xmlns="" xmlns:a16="http://schemas.microsoft.com/office/drawing/2014/main" id="{00000000-0008-0000-0300-0000D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79" name="6 CuadroTexto">
          <a:extLst>
            <a:ext uri="{FF2B5EF4-FFF2-40B4-BE49-F238E27FC236}">
              <a16:creationId xmlns="" xmlns:a16="http://schemas.microsoft.com/office/drawing/2014/main" id="{00000000-0008-0000-0300-0000D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80" name="2 CuadroTexto">
          <a:extLst>
            <a:ext uri="{FF2B5EF4-FFF2-40B4-BE49-F238E27FC236}">
              <a16:creationId xmlns="" xmlns:a16="http://schemas.microsoft.com/office/drawing/2014/main" id="{00000000-0008-0000-0300-0000E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81" name="3 CuadroTexto">
          <a:extLst>
            <a:ext uri="{FF2B5EF4-FFF2-40B4-BE49-F238E27FC236}">
              <a16:creationId xmlns="" xmlns:a16="http://schemas.microsoft.com/office/drawing/2014/main" id="{00000000-0008-0000-0300-0000E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82" name="4 CuadroTexto">
          <a:extLst>
            <a:ext uri="{FF2B5EF4-FFF2-40B4-BE49-F238E27FC236}">
              <a16:creationId xmlns="" xmlns:a16="http://schemas.microsoft.com/office/drawing/2014/main" id="{00000000-0008-0000-0300-0000E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83" name="5 CuadroTexto">
          <a:extLst>
            <a:ext uri="{FF2B5EF4-FFF2-40B4-BE49-F238E27FC236}">
              <a16:creationId xmlns="" xmlns:a16="http://schemas.microsoft.com/office/drawing/2014/main" id="{00000000-0008-0000-0300-0000E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84" name="6 CuadroTexto">
          <a:extLst>
            <a:ext uri="{FF2B5EF4-FFF2-40B4-BE49-F238E27FC236}">
              <a16:creationId xmlns="" xmlns:a16="http://schemas.microsoft.com/office/drawing/2014/main" id="{00000000-0008-0000-0300-0000E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85" name="1 CuadroTexto">
          <a:extLst>
            <a:ext uri="{FF2B5EF4-FFF2-40B4-BE49-F238E27FC236}">
              <a16:creationId xmlns="" xmlns:a16="http://schemas.microsoft.com/office/drawing/2014/main" id="{00000000-0008-0000-0300-0000E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86" name="2 CuadroTexto">
          <a:extLst>
            <a:ext uri="{FF2B5EF4-FFF2-40B4-BE49-F238E27FC236}">
              <a16:creationId xmlns="" xmlns:a16="http://schemas.microsoft.com/office/drawing/2014/main" id="{00000000-0008-0000-0300-0000E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87" name="3 CuadroTexto">
          <a:extLst>
            <a:ext uri="{FF2B5EF4-FFF2-40B4-BE49-F238E27FC236}">
              <a16:creationId xmlns="" xmlns:a16="http://schemas.microsoft.com/office/drawing/2014/main" id="{00000000-0008-0000-0300-0000E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88" name="4 CuadroTexto">
          <a:extLst>
            <a:ext uri="{FF2B5EF4-FFF2-40B4-BE49-F238E27FC236}">
              <a16:creationId xmlns="" xmlns:a16="http://schemas.microsoft.com/office/drawing/2014/main" id="{00000000-0008-0000-0300-0000E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89" name="5 CuadroTexto">
          <a:extLst>
            <a:ext uri="{FF2B5EF4-FFF2-40B4-BE49-F238E27FC236}">
              <a16:creationId xmlns="" xmlns:a16="http://schemas.microsoft.com/office/drawing/2014/main" id="{00000000-0008-0000-0300-0000E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90" name="6 CuadroTexto">
          <a:extLst>
            <a:ext uri="{FF2B5EF4-FFF2-40B4-BE49-F238E27FC236}">
              <a16:creationId xmlns="" xmlns:a16="http://schemas.microsoft.com/office/drawing/2014/main" id="{00000000-0008-0000-0300-0000E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91" name="2 CuadroTexto">
          <a:extLst>
            <a:ext uri="{FF2B5EF4-FFF2-40B4-BE49-F238E27FC236}">
              <a16:creationId xmlns="" xmlns:a16="http://schemas.microsoft.com/office/drawing/2014/main" id="{00000000-0008-0000-0300-0000E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92" name="3 CuadroTexto">
          <a:extLst>
            <a:ext uri="{FF2B5EF4-FFF2-40B4-BE49-F238E27FC236}">
              <a16:creationId xmlns="" xmlns:a16="http://schemas.microsoft.com/office/drawing/2014/main" id="{00000000-0008-0000-0300-0000E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93" name="4 CuadroTexto">
          <a:extLst>
            <a:ext uri="{FF2B5EF4-FFF2-40B4-BE49-F238E27FC236}">
              <a16:creationId xmlns="" xmlns:a16="http://schemas.microsoft.com/office/drawing/2014/main" id="{00000000-0008-0000-0300-0000E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94" name="5 CuadroTexto">
          <a:extLst>
            <a:ext uri="{FF2B5EF4-FFF2-40B4-BE49-F238E27FC236}">
              <a16:creationId xmlns="" xmlns:a16="http://schemas.microsoft.com/office/drawing/2014/main" id="{00000000-0008-0000-0300-0000E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95" name="6 CuadroTexto">
          <a:extLst>
            <a:ext uri="{FF2B5EF4-FFF2-40B4-BE49-F238E27FC236}">
              <a16:creationId xmlns="" xmlns:a16="http://schemas.microsoft.com/office/drawing/2014/main" id="{00000000-0008-0000-0300-0000E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96" name="1 CuadroTexto">
          <a:extLst>
            <a:ext uri="{FF2B5EF4-FFF2-40B4-BE49-F238E27FC236}">
              <a16:creationId xmlns="" xmlns:a16="http://schemas.microsoft.com/office/drawing/2014/main" id="{00000000-0008-0000-0300-0000F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97" name="2 CuadroTexto">
          <a:extLst>
            <a:ext uri="{FF2B5EF4-FFF2-40B4-BE49-F238E27FC236}">
              <a16:creationId xmlns="" xmlns:a16="http://schemas.microsoft.com/office/drawing/2014/main" id="{00000000-0008-0000-0300-0000F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98" name="3 CuadroTexto">
          <a:extLst>
            <a:ext uri="{FF2B5EF4-FFF2-40B4-BE49-F238E27FC236}">
              <a16:creationId xmlns="" xmlns:a16="http://schemas.microsoft.com/office/drawing/2014/main" id="{00000000-0008-0000-0300-0000F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499" name="4 CuadroTexto">
          <a:extLst>
            <a:ext uri="{FF2B5EF4-FFF2-40B4-BE49-F238E27FC236}">
              <a16:creationId xmlns="" xmlns:a16="http://schemas.microsoft.com/office/drawing/2014/main" id="{00000000-0008-0000-0300-0000F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500" name="5 CuadroTexto">
          <a:extLst>
            <a:ext uri="{FF2B5EF4-FFF2-40B4-BE49-F238E27FC236}">
              <a16:creationId xmlns="" xmlns:a16="http://schemas.microsoft.com/office/drawing/2014/main" id="{00000000-0008-0000-0300-0000F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35</xdr:row>
      <xdr:rowOff>0</xdr:rowOff>
    </xdr:from>
    <xdr:ext cx="184731" cy="264560"/>
    <xdr:sp macro="" textlink="">
      <xdr:nvSpPr>
        <xdr:cNvPr id="501" name="6 CuadroTexto">
          <a:extLst>
            <a:ext uri="{FF2B5EF4-FFF2-40B4-BE49-F238E27FC236}">
              <a16:creationId xmlns="" xmlns:a16="http://schemas.microsoft.com/office/drawing/2014/main" id="{00000000-0008-0000-0300-0000F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108857</xdr:colOff>
      <xdr:row>5</xdr:row>
      <xdr:rowOff>91439</xdr:rowOff>
    </xdr:from>
    <xdr:ext cx="400322" cy="730091"/>
    <xdr:pic>
      <xdr:nvPicPr>
        <xdr:cNvPr id="503" name="Imagen 502">
          <a:extLst>
            <a:ext uri="{FF2B5EF4-FFF2-40B4-BE49-F238E27FC236}">
              <a16:creationId xmlns="" xmlns:a16="http://schemas.microsoft.com/office/drawing/2014/main" id="{00000000-0008-0000-0300-0000F7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643" y="1288868"/>
          <a:ext cx="400322" cy="73009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401409</xdr:colOff>
      <xdr:row>0</xdr:row>
      <xdr:rowOff>458560</xdr:rowOff>
    </xdr:from>
    <xdr:ext cx="495301" cy="800100"/>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552" y="458560"/>
          <a:ext cx="495301" cy="800100"/>
        </a:xfrm>
        <a:prstGeom prst="rect">
          <a:avLst/>
        </a:prstGeom>
      </xdr:spPr>
    </xdr:pic>
    <xdr:clientData/>
  </xdr:oneCellAnchor>
  <xdr:oneCellAnchor>
    <xdr:from>
      <xdr:col>1</xdr:col>
      <xdr:colOff>266700</xdr:colOff>
      <xdr:row>7</xdr:row>
      <xdr:rowOff>0</xdr:rowOff>
    </xdr:from>
    <xdr:ext cx="184731" cy="264560"/>
    <xdr:sp macro="" textlink="">
      <xdr:nvSpPr>
        <xdr:cNvPr id="3" name="1 CuadroTexto">
          <a:extLst>
            <a:ext uri="{FF2B5EF4-FFF2-40B4-BE49-F238E27FC236}">
              <a16:creationId xmlns="" xmlns:a16="http://schemas.microsoft.com/office/drawing/2014/main" id="{00000000-0008-0000-0400-00000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4" name="2 CuadroTexto">
          <a:extLst>
            <a:ext uri="{FF2B5EF4-FFF2-40B4-BE49-F238E27FC236}">
              <a16:creationId xmlns="" xmlns:a16="http://schemas.microsoft.com/office/drawing/2014/main" id="{00000000-0008-0000-0400-00000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5" name="3 CuadroTexto">
          <a:extLst>
            <a:ext uri="{FF2B5EF4-FFF2-40B4-BE49-F238E27FC236}">
              <a16:creationId xmlns="" xmlns:a16="http://schemas.microsoft.com/office/drawing/2014/main" id="{00000000-0008-0000-0400-00000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6" name="4 CuadroTexto">
          <a:extLst>
            <a:ext uri="{FF2B5EF4-FFF2-40B4-BE49-F238E27FC236}">
              <a16:creationId xmlns="" xmlns:a16="http://schemas.microsoft.com/office/drawing/2014/main" id="{00000000-0008-0000-0400-00000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7" name="5 CuadroTexto">
          <a:extLst>
            <a:ext uri="{FF2B5EF4-FFF2-40B4-BE49-F238E27FC236}">
              <a16:creationId xmlns="" xmlns:a16="http://schemas.microsoft.com/office/drawing/2014/main" id="{00000000-0008-0000-0400-00000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8" name="6 CuadroTexto">
          <a:extLst>
            <a:ext uri="{FF2B5EF4-FFF2-40B4-BE49-F238E27FC236}">
              <a16:creationId xmlns="" xmlns:a16="http://schemas.microsoft.com/office/drawing/2014/main" id="{00000000-0008-0000-0400-00000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9" name="1 CuadroTexto">
          <a:extLst>
            <a:ext uri="{FF2B5EF4-FFF2-40B4-BE49-F238E27FC236}">
              <a16:creationId xmlns="" xmlns:a16="http://schemas.microsoft.com/office/drawing/2014/main" id="{00000000-0008-0000-0400-00000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0" name="2 CuadroTexto">
          <a:extLst>
            <a:ext uri="{FF2B5EF4-FFF2-40B4-BE49-F238E27FC236}">
              <a16:creationId xmlns="" xmlns:a16="http://schemas.microsoft.com/office/drawing/2014/main" id="{00000000-0008-0000-0400-00000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1" name="3 CuadroTexto">
          <a:extLst>
            <a:ext uri="{FF2B5EF4-FFF2-40B4-BE49-F238E27FC236}">
              <a16:creationId xmlns="" xmlns:a16="http://schemas.microsoft.com/office/drawing/2014/main" id="{00000000-0008-0000-0400-00000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2" name="4 CuadroTexto">
          <a:extLst>
            <a:ext uri="{FF2B5EF4-FFF2-40B4-BE49-F238E27FC236}">
              <a16:creationId xmlns="" xmlns:a16="http://schemas.microsoft.com/office/drawing/2014/main" id="{00000000-0008-0000-0400-00000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3" name="5 CuadroTexto">
          <a:extLst>
            <a:ext uri="{FF2B5EF4-FFF2-40B4-BE49-F238E27FC236}">
              <a16:creationId xmlns="" xmlns:a16="http://schemas.microsoft.com/office/drawing/2014/main" id="{00000000-0008-0000-0400-00000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4" name="6 CuadroTexto">
          <a:extLst>
            <a:ext uri="{FF2B5EF4-FFF2-40B4-BE49-F238E27FC236}">
              <a16:creationId xmlns="" xmlns:a16="http://schemas.microsoft.com/office/drawing/2014/main" id="{00000000-0008-0000-0400-00000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5" name="1 CuadroTexto">
          <a:extLst>
            <a:ext uri="{FF2B5EF4-FFF2-40B4-BE49-F238E27FC236}">
              <a16:creationId xmlns="" xmlns:a16="http://schemas.microsoft.com/office/drawing/2014/main" id="{00000000-0008-0000-0400-00000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6" name="2 CuadroTexto">
          <a:extLst>
            <a:ext uri="{FF2B5EF4-FFF2-40B4-BE49-F238E27FC236}">
              <a16:creationId xmlns="" xmlns:a16="http://schemas.microsoft.com/office/drawing/2014/main" id="{00000000-0008-0000-0400-00001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7" name="3 CuadroTexto">
          <a:extLst>
            <a:ext uri="{FF2B5EF4-FFF2-40B4-BE49-F238E27FC236}">
              <a16:creationId xmlns="" xmlns:a16="http://schemas.microsoft.com/office/drawing/2014/main" id="{00000000-0008-0000-0400-00001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8" name="4 CuadroTexto">
          <a:extLst>
            <a:ext uri="{FF2B5EF4-FFF2-40B4-BE49-F238E27FC236}">
              <a16:creationId xmlns="" xmlns:a16="http://schemas.microsoft.com/office/drawing/2014/main" id="{00000000-0008-0000-0400-00001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9" name="5 CuadroTexto">
          <a:extLst>
            <a:ext uri="{FF2B5EF4-FFF2-40B4-BE49-F238E27FC236}">
              <a16:creationId xmlns="" xmlns:a16="http://schemas.microsoft.com/office/drawing/2014/main" id="{00000000-0008-0000-0400-00001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0" name="6 CuadroTexto">
          <a:extLst>
            <a:ext uri="{FF2B5EF4-FFF2-40B4-BE49-F238E27FC236}">
              <a16:creationId xmlns="" xmlns:a16="http://schemas.microsoft.com/office/drawing/2014/main" id="{00000000-0008-0000-0400-00001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1" name="1 CuadroTexto">
          <a:extLst>
            <a:ext uri="{FF2B5EF4-FFF2-40B4-BE49-F238E27FC236}">
              <a16:creationId xmlns="" xmlns:a16="http://schemas.microsoft.com/office/drawing/2014/main" id="{00000000-0008-0000-0400-00001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2" name="2 CuadroTexto">
          <a:extLst>
            <a:ext uri="{FF2B5EF4-FFF2-40B4-BE49-F238E27FC236}">
              <a16:creationId xmlns="" xmlns:a16="http://schemas.microsoft.com/office/drawing/2014/main" id="{00000000-0008-0000-0400-00001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3" name="3 CuadroTexto">
          <a:extLst>
            <a:ext uri="{FF2B5EF4-FFF2-40B4-BE49-F238E27FC236}">
              <a16:creationId xmlns="" xmlns:a16="http://schemas.microsoft.com/office/drawing/2014/main" id="{00000000-0008-0000-0400-00001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4" name="4 CuadroTexto">
          <a:extLst>
            <a:ext uri="{FF2B5EF4-FFF2-40B4-BE49-F238E27FC236}">
              <a16:creationId xmlns="" xmlns:a16="http://schemas.microsoft.com/office/drawing/2014/main" id="{00000000-0008-0000-0400-00001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5" name="5 CuadroTexto">
          <a:extLst>
            <a:ext uri="{FF2B5EF4-FFF2-40B4-BE49-F238E27FC236}">
              <a16:creationId xmlns="" xmlns:a16="http://schemas.microsoft.com/office/drawing/2014/main" id="{00000000-0008-0000-0400-00001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6" name="6 CuadroTexto">
          <a:extLst>
            <a:ext uri="{FF2B5EF4-FFF2-40B4-BE49-F238E27FC236}">
              <a16:creationId xmlns="" xmlns:a16="http://schemas.microsoft.com/office/drawing/2014/main" id="{00000000-0008-0000-0400-00001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7" name="1 CuadroTexto">
          <a:extLst>
            <a:ext uri="{FF2B5EF4-FFF2-40B4-BE49-F238E27FC236}">
              <a16:creationId xmlns="" xmlns:a16="http://schemas.microsoft.com/office/drawing/2014/main" id="{00000000-0008-0000-0400-00001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8" name="2 CuadroTexto">
          <a:extLst>
            <a:ext uri="{FF2B5EF4-FFF2-40B4-BE49-F238E27FC236}">
              <a16:creationId xmlns="" xmlns:a16="http://schemas.microsoft.com/office/drawing/2014/main" id="{00000000-0008-0000-0400-00001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9" name="3 CuadroTexto">
          <a:extLst>
            <a:ext uri="{FF2B5EF4-FFF2-40B4-BE49-F238E27FC236}">
              <a16:creationId xmlns="" xmlns:a16="http://schemas.microsoft.com/office/drawing/2014/main" id="{00000000-0008-0000-0400-00001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0" name="4 CuadroTexto">
          <a:extLst>
            <a:ext uri="{FF2B5EF4-FFF2-40B4-BE49-F238E27FC236}">
              <a16:creationId xmlns="" xmlns:a16="http://schemas.microsoft.com/office/drawing/2014/main" id="{00000000-0008-0000-0400-00001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1" name="5 CuadroTexto">
          <a:extLst>
            <a:ext uri="{FF2B5EF4-FFF2-40B4-BE49-F238E27FC236}">
              <a16:creationId xmlns="" xmlns:a16="http://schemas.microsoft.com/office/drawing/2014/main" id="{00000000-0008-0000-0400-00001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2" name="6 CuadroTexto">
          <a:extLst>
            <a:ext uri="{FF2B5EF4-FFF2-40B4-BE49-F238E27FC236}">
              <a16:creationId xmlns="" xmlns:a16="http://schemas.microsoft.com/office/drawing/2014/main" id="{00000000-0008-0000-0400-00002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3" name="1 CuadroTexto">
          <a:extLst>
            <a:ext uri="{FF2B5EF4-FFF2-40B4-BE49-F238E27FC236}">
              <a16:creationId xmlns="" xmlns:a16="http://schemas.microsoft.com/office/drawing/2014/main" id="{00000000-0008-0000-0400-00002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4" name="2 CuadroTexto">
          <a:extLst>
            <a:ext uri="{FF2B5EF4-FFF2-40B4-BE49-F238E27FC236}">
              <a16:creationId xmlns="" xmlns:a16="http://schemas.microsoft.com/office/drawing/2014/main" id="{00000000-0008-0000-0400-00002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5" name="3 CuadroTexto">
          <a:extLst>
            <a:ext uri="{FF2B5EF4-FFF2-40B4-BE49-F238E27FC236}">
              <a16:creationId xmlns="" xmlns:a16="http://schemas.microsoft.com/office/drawing/2014/main" id="{00000000-0008-0000-0400-00002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6" name="4 CuadroTexto">
          <a:extLst>
            <a:ext uri="{FF2B5EF4-FFF2-40B4-BE49-F238E27FC236}">
              <a16:creationId xmlns="" xmlns:a16="http://schemas.microsoft.com/office/drawing/2014/main" id="{00000000-0008-0000-0400-00002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7" name="5 CuadroTexto">
          <a:extLst>
            <a:ext uri="{FF2B5EF4-FFF2-40B4-BE49-F238E27FC236}">
              <a16:creationId xmlns="" xmlns:a16="http://schemas.microsoft.com/office/drawing/2014/main" id="{00000000-0008-0000-0400-00002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8" name="6 CuadroTexto">
          <a:extLst>
            <a:ext uri="{FF2B5EF4-FFF2-40B4-BE49-F238E27FC236}">
              <a16:creationId xmlns="" xmlns:a16="http://schemas.microsoft.com/office/drawing/2014/main" id="{00000000-0008-0000-0400-00002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39" name="1 CuadroTexto">
          <a:extLst>
            <a:ext uri="{FF2B5EF4-FFF2-40B4-BE49-F238E27FC236}">
              <a16:creationId xmlns="" xmlns:a16="http://schemas.microsoft.com/office/drawing/2014/main" id="{00000000-0008-0000-0400-00002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0" name="2 CuadroTexto">
          <a:extLst>
            <a:ext uri="{FF2B5EF4-FFF2-40B4-BE49-F238E27FC236}">
              <a16:creationId xmlns="" xmlns:a16="http://schemas.microsoft.com/office/drawing/2014/main" id="{00000000-0008-0000-0400-00002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1" name="3 CuadroTexto">
          <a:extLst>
            <a:ext uri="{FF2B5EF4-FFF2-40B4-BE49-F238E27FC236}">
              <a16:creationId xmlns="" xmlns:a16="http://schemas.microsoft.com/office/drawing/2014/main" id="{00000000-0008-0000-0400-00002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2" name="4 CuadroTexto">
          <a:extLst>
            <a:ext uri="{FF2B5EF4-FFF2-40B4-BE49-F238E27FC236}">
              <a16:creationId xmlns="" xmlns:a16="http://schemas.microsoft.com/office/drawing/2014/main" id="{00000000-0008-0000-0400-00002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3" name="5 CuadroTexto">
          <a:extLst>
            <a:ext uri="{FF2B5EF4-FFF2-40B4-BE49-F238E27FC236}">
              <a16:creationId xmlns="" xmlns:a16="http://schemas.microsoft.com/office/drawing/2014/main" id="{00000000-0008-0000-0400-00002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4" name="6 CuadroTexto">
          <a:extLst>
            <a:ext uri="{FF2B5EF4-FFF2-40B4-BE49-F238E27FC236}">
              <a16:creationId xmlns="" xmlns:a16="http://schemas.microsoft.com/office/drawing/2014/main" id="{00000000-0008-0000-0400-00002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5" name="1 CuadroTexto">
          <a:extLst>
            <a:ext uri="{FF2B5EF4-FFF2-40B4-BE49-F238E27FC236}">
              <a16:creationId xmlns="" xmlns:a16="http://schemas.microsoft.com/office/drawing/2014/main" id="{00000000-0008-0000-0400-00002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6" name="2 CuadroTexto">
          <a:extLst>
            <a:ext uri="{FF2B5EF4-FFF2-40B4-BE49-F238E27FC236}">
              <a16:creationId xmlns="" xmlns:a16="http://schemas.microsoft.com/office/drawing/2014/main" id="{00000000-0008-0000-0400-00002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7" name="3 CuadroTexto">
          <a:extLst>
            <a:ext uri="{FF2B5EF4-FFF2-40B4-BE49-F238E27FC236}">
              <a16:creationId xmlns="" xmlns:a16="http://schemas.microsoft.com/office/drawing/2014/main" id="{00000000-0008-0000-0400-00002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8" name="4 CuadroTexto">
          <a:extLst>
            <a:ext uri="{FF2B5EF4-FFF2-40B4-BE49-F238E27FC236}">
              <a16:creationId xmlns="" xmlns:a16="http://schemas.microsoft.com/office/drawing/2014/main" id="{00000000-0008-0000-0400-00003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9" name="5 CuadroTexto">
          <a:extLst>
            <a:ext uri="{FF2B5EF4-FFF2-40B4-BE49-F238E27FC236}">
              <a16:creationId xmlns="" xmlns:a16="http://schemas.microsoft.com/office/drawing/2014/main" id="{00000000-0008-0000-0400-00003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0" name="6 CuadroTexto">
          <a:extLst>
            <a:ext uri="{FF2B5EF4-FFF2-40B4-BE49-F238E27FC236}">
              <a16:creationId xmlns="" xmlns:a16="http://schemas.microsoft.com/office/drawing/2014/main" id="{00000000-0008-0000-0400-00003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1" name="1 CuadroTexto">
          <a:extLst>
            <a:ext uri="{FF2B5EF4-FFF2-40B4-BE49-F238E27FC236}">
              <a16:creationId xmlns="" xmlns:a16="http://schemas.microsoft.com/office/drawing/2014/main" id="{00000000-0008-0000-0400-00003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2" name="2 CuadroTexto">
          <a:extLst>
            <a:ext uri="{FF2B5EF4-FFF2-40B4-BE49-F238E27FC236}">
              <a16:creationId xmlns="" xmlns:a16="http://schemas.microsoft.com/office/drawing/2014/main" id="{00000000-0008-0000-0400-00003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3" name="3 CuadroTexto">
          <a:extLst>
            <a:ext uri="{FF2B5EF4-FFF2-40B4-BE49-F238E27FC236}">
              <a16:creationId xmlns="" xmlns:a16="http://schemas.microsoft.com/office/drawing/2014/main" id="{00000000-0008-0000-0400-00003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4" name="4 CuadroTexto">
          <a:extLst>
            <a:ext uri="{FF2B5EF4-FFF2-40B4-BE49-F238E27FC236}">
              <a16:creationId xmlns="" xmlns:a16="http://schemas.microsoft.com/office/drawing/2014/main" id="{00000000-0008-0000-0400-00003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5" name="5 CuadroTexto">
          <a:extLst>
            <a:ext uri="{FF2B5EF4-FFF2-40B4-BE49-F238E27FC236}">
              <a16:creationId xmlns="" xmlns:a16="http://schemas.microsoft.com/office/drawing/2014/main" id="{00000000-0008-0000-0400-00003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6" name="6 CuadroTexto">
          <a:extLst>
            <a:ext uri="{FF2B5EF4-FFF2-40B4-BE49-F238E27FC236}">
              <a16:creationId xmlns="" xmlns:a16="http://schemas.microsoft.com/office/drawing/2014/main" id="{00000000-0008-0000-0400-00003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7" name="1 CuadroTexto">
          <a:extLst>
            <a:ext uri="{FF2B5EF4-FFF2-40B4-BE49-F238E27FC236}">
              <a16:creationId xmlns="" xmlns:a16="http://schemas.microsoft.com/office/drawing/2014/main" id="{00000000-0008-0000-0400-00003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8" name="2 CuadroTexto">
          <a:extLst>
            <a:ext uri="{FF2B5EF4-FFF2-40B4-BE49-F238E27FC236}">
              <a16:creationId xmlns="" xmlns:a16="http://schemas.microsoft.com/office/drawing/2014/main" id="{00000000-0008-0000-0400-00003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9" name="3 CuadroTexto">
          <a:extLst>
            <a:ext uri="{FF2B5EF4-FFF2-40B4-BE49-F238E27FC236}">
              <a16:creationId xmlns="" xmlns:a16="http://schemas.microsoft.com/office/drawing/2014/main" id="{00000000-0008-0000-0400-00003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0" name="4 CuadroTexto">
          <a:extLst>
            <a:ext uri="{FF2B5EF4-FFF2-40B4-BE49-F238E27FC236}">
              <a16:creationId xmlns="" xmlns:a16="http://schemas.microsoft.com/office/drawing/2014/main" id="{00000000-0008-0000-0400-00003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1" name="5 CuadroTexto">
          <a:extLst>
            <a:ext uri="{FF2B5EF4-FFF2-40B4-BE49-F238E27FC236}">
              <a16:creationId xmlns="" xmlns:a16="http://schemas.microsoft.com/office/drawing/2014/main" id="{00000000-0008-0000-0400-00003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2" name="6 CuadroTexto">
          <a:extLst>
            <a:ext uri="{FF2B5EF4-FFF2-40B4-BE49-F238E27FC236}">
              <a16:creationId xmlns="" xmlns:a16="http://schemas.microsoft.com/office/drawing/2014/main" id="{00000000-0008-0000-0400-00003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3" name="1 CuadroTexto">
          <a:extLst>
            <a:ext uri="{FF2B5EF4-FFF2-40B4-BE49-F238E27FC236}">
              <a16:creationId xmlns="" xmlns:a16="http://schemas.microsoft.com/office/drawing/2014/main" id="{00000000-0008-0000-0400-00003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4" name="2 CuadroTexto">
          <a:extLst>
            <a:ext uri="{FF2B5EF4-FFF2-40B4-BE49-F238E27FC236}">
              <a16:creationId xmlns="" xmlns:a16="http://schemas.microsoft.com/office/drawing/2014/main" id="{00000000-0008-0000-0400-00004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5" name="3 CuadroTexto">
          <a:extLst>
            <a:ext uri="{FF2B5EF4-FFF2-40B4-BE49-F238E27FC236}">
              <a16:creationId xmlns="" xmlns:a16="http://schemas.microsoft.com/office/drawing/2014/main" id="{00000000-0008-0000-0400-00004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6" name="4 CuadroTexto">
          <a:extLst>
            <a:ext uri="{FF2B5EF4-FFF2-40B4-BE49-F238E27FC236}">
              <a16:creationId xmlns="" xmlns:a16="http://schemas.microsoft.com/office/drawing/2014/main" id="{00000000-0008-0000-0400-00004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7" name="5 CuadroTexto">
          <a:extLst>
            <a:ext uri="{FF2B5EF4-FFF2-40B4-BE49-F238E27FC236}">
              <a16:creationId xmlns="" xmlns:a16="http://schemas.microsoft.com/office/drawing/2014/main" id="{00000000-0008-0000-0400-00004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8" name="6 CuadroTexto">
          <a:extLst>
            <a:ext uri="{FF2B5EF4-FFF2-40B4-BE49-F238E27FC236}">
              <a16:creationId xmlns="" xmlns:a16="http://schemas.microsoft.com/office/drawing/2014/main" id="{00000000-0008-0000-0400-00004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9" name="1 CuadroTexto">
          <a:extLst>
            <a:ext uri="{FF2B5EF4-FFF2-40B4-BE49-F238E27FC236}">
              <a16:creationId xmlns="" xmlns:a16="http://schemas.microsoft.com/office/drawing/2014/main" id="{00000000-0008-0000-0400-00004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0" name="2 CuadroTexto">
          <a:extLst>
            <a:ext uri="{FF2B5EF4-FFF2-40B4-BE49-F238E27FC236}">
              <a16:creationId xmlns="" xmlns:a16="http://schemas.microsoft.com/office/drawing/2014/main" id="{00000000-0008-0000-0400-00004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1" name="3 CuadroTexto">
          <a:extLst>
            <a:ext uri="{FF2B5EF4-FFF2-40B4-BE49-F238E27FC236}">
              <a16:creationId xmlns="" xmlns:a16="http://schemas.microsoft.com/office/drawing/2014/main" id="{00000000-0008-0000-0400-00004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2" name="4 CuadroTexto">
          <a:extLst>
            <a:ext uri="{FF2B5EF4-FFF2-40B4-BE49-F238E27FC236}">
              <a16:creationId xmlns="" xmlns:a16="http://schemas.microsoft.com/office/drawing/2014/main" id="{00000000-0008-0000-0400-00004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3" name="5 CuadroTexto">
          <a:extLst>
            <a:ext uri="{FF2B5EF4-FFF2-40B4-BE49-F238E27FC236}">
              <a16:creationId xmlns="" xmlns:a16="http://schemas.microsoft.com/office/drawing/2014/main" id="{00000000-0008-0000-0400-00004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4" name="6 CuadroTexto">
          <a:extLst>
            <a:ext uri="{FF2B5EF4-FFF2-40B4-BE49-F238E27FC236}">
              <a16:creationId xmlns="" xmlns:a16="http://schemas.microsoft.com/office/drawing/2014/main" id="{00000000-0008-0000-0400-00004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5" name="1 CuadroTexto">
          <a:extLst>
            <a:ext uri="{FF2B5EF4-FFF2-40B4-BE49-F238E27FC236}">
              <a16:creationId xmlns="" xmlns:a16="http://schemas.microsoft.com/office/drawing/2014/main" id="{00000000-0008-0000-0400-00004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6" name="2 CuadroTexto">
          <a:extLst>
            <a:ext uri="{FF2B5EF4-FFF2-40B4-BE49-F238E27FC236}">
              <a16:creationId xmlns="" xmlns:a16="http://schemas.microsoft.com/office/drawing/2014/main" id="{00000000-0008-0000-0400-00004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7" name="3 CuadroTexto">
          <a:extLst>
            <a:ext uri="{FF2B5EF4-FFF2-40B4-BE49-F238E27FC236}">
              <a16:creationId xmlns="" xmlns:a16="http://schemas.microsoft.com/office/drawing/2014/main" id="{00000000-0008-0000-0400-00004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8" name="4 CuadroTexto">
          <a:extLst>
            <a:ext uri="{FF2B5EF4-FFF2-40B4-BE49-F238E27FC236}">
              <a16:creationId xmlns="" xmlns:a16="http://schemas.microsoft.com/office/drawing/2014/main" id="{00000000-0008-0000-0400-00004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9" name="5 CuadroTexto">
          <a:extLst>
            <a:ext uri="{FF2B5EF4-FFF2-40B4-BE49-F238E27FC236}">
              <a16:creationId xmlns="" xmlns:a16="http://schemas.microsoft.com/office/drawing/2014/main" id="{00000000-0008-0000-0400-00004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0" name="6 CuadroTexto">
          <a:extLst>
            <a:ext uri="{FF2B5EF4-FFF2-40B4-BE49-F238E27FC236}">
              <a16:creationId xmlns="" xmlns:a16="http://schemas.microsoft.com/office/drawing/2014/main" id="{00000000-0008-0000-0400-00005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1" name="1 CuadroTexto">
          <a:extLst>
            <a:ext uri="{FF2B5EF4-FFF2-40B4-BE49-F238E27FC236}">
              <a16:creationId xmlns="" xmlns:a16="http://schemas.microsoft.com/office/drawing/2014/main" id="{00000000-0008-0000-0400-00005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2" name="2 CuadroTexto">
          <a:extLst>
            <a:ext uri="{FF2B5EF4-FFF2-40B4-BE49-F238E27FC236}">
              <a16:creationId xmlns="" xmlns:a16="http://schemas.microsoft.com/office/drawing/2014/main" id="{00000000-0008-0000-0400-00005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3" name="3 CuadroTexto">
          <a:extLst>
            <a:ext uri="{FF2B5EF4-FFF2-40B4-BE49-F238E27FC236}">
              <a16:creationId xmlns="" xmlns:a16="http://schemas.microsoft.com/office/drawing/2014/main" id="{00000000-0008-0000-0400-00005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4" name="4 CuadroTexto">
          <a:extLst>
            <a:ext uri="{FF2B5EF4-FFF2-40B4-BE49-F238E27FC236}">
              <a16:creationId xmlns="" xmlns:a16="http://schemas.microsoft.com/office/drawing/2014/main" id="{00000000-0008-0000-0400-00005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5" name="5 CuadroTexto">
          <a:extLst>
            <a:ext uri="{FF2B5EF4-FFF2-40B4-BE49-F238E27FC236}">
              <a16:creationId xmlns="" xmlns:a16="http://schemas.microsoft.com/office/drawing/2014/main" id="{00000000-0008-0000-0400-00005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6" name="6 CuadroTexto">
          <a:extLst>
            <a:ext uri="{FF2B5EF4-FFF2-40B4-BE49-F238E27FC236}">
              <a16:creationId xmlns="" xmlns:a16="http://schemas.microsoft.com/office/drawing/2014/main" id="{00000000-0008-0000-0400-00005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7" name="1 CuadroTexto">
          <a:extLst>
            <a:ext uri="{FF2B5EF4-FFF2-40B4-BE49-F238E27FC236}">
              <a16:creationId xmlns="" xmlns:a16="http://schemas.microsoft.com/office/drawing/2014/main" id="{00000000-0008-0000-0400-00005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8" name="2 CuadroTexto">
          <a:extLst>
            <a:ext uri="{FF2B5EF4-FFF2-40B4-BE49-F238E27FC236}">
              <a16:creationId xmlns="" xmlns:a16="http://schemas.microsoft.com/office/drawing/2014/main" id="{00000000-0008-0000-0400-00005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9" name="3 CuadroTexto">
          <a:extLst>
            <a:ext uri="{FF2B5EF4-FFF2-40B4-BE49-F238E27FC236}">
              <a16:creationId xmlns="" xmlns:a16="http://schemas.microsoft.com/office/drawing/2014/main" id="{00000000-0008-0000-0400-00005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0" name="4 CuadroTexto">
          <a:extLst>
            <a:ext uri="{FF2B5EF4-FFF2-40B4-BE49-F238E27FC236}">
              <a16:creationId xmlns="" xmlns:a16="http://schemas.microsoft.com/office/drawing/2014/main" id="{00000000-0008-0000-0400-00005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1" name="5 CuadroTexto">
          <a:extLst>
            <a:ext uri="{FF2B5EF4-FFF2-40B4-BE49-F238E27FC236}">
              <a16:creationId xmlns="" xmlns:a16="http://schemas.microsoft.com/office/drawing/2014/main" id="{00000000-0008-0000-0400-00005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2" name="6 CuadroTexto">
          <a:extLst>
            <a:ext uri="{FF2B5EF4-FFF2-40B4-BE49-F238E27FC236}">
              <a16:creationId xmlns="" xmlns:a16="http://schemas.microsoft.com/office/drawing/2014/main" id="{00000000-0008-0000-0400-00005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3" name="1 CuadroTexto">
          <a:extLst>
            <a:ext uri="{FF2B5EF4-FFF2-40B4-BE49-F238E27FC236}">
              <a16:creationId xmlns="" xmlns:a16="http://schemas.microsoft.com/office/drawing/2014/main" id="{00000000-0008-0000-0400-00005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4" name="2 CuadroTexto">
          <a:extLst>
            <a:ext uri="{FF2B5EF4-FFF2-40B4-BE49-F238E27FC236}">
              <a16:creationId xmlns="" xmlns:a16="http://schemas.microsoft.com/office/drawing/2014/main" id="{00000000-0008-0000-0400-00005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5" name="3 CuadroTexto">
          <a:extLst>
            <a:ext uri="{FF2B5EF4-FFF2-40B4-BE49-F238E27FC236}">
              <a16:creationId xmlns="" xmlns:a16="http://schemas.microsoft.com/office/drawing/2014/main" id="{00000000-0008-0000-0400-00005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6" name="4 CuadroTexto">
          <a:extLst>
            <a:ext uri="{FF2B5EF4-FFF2-40B4-BE49-F238E27FC236}">
              <a16:creationId xmlns="" xmlns:a16="http://schemas.microsoft.com/office/drawing/2014/main" id="{00000000-0008-0000-0400-00006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7" name="5 CuadroTexto">
          <a:extLst>
            <a:ext uri="{FF2B5EF4-FFF2-40B4-BE49-F238E27FC236}">
              <a16:creationId xmlns="" xmlns:a16="http://schemas.microsoft.com/office/drawing/2014/main" id="{00000000-0008-0000-0400-00006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8" name="6 CuadroTexto">
          <a:extLst>
            <a:ext uri="{FF2B5EF4-FFF2-40B4-BE49-F238E27FC236}">
              <a16:creationId xmlns="" xmlns:a16="http://schemas.microsoft.com/office/drawing/2014/main" id="{00000000-0008-0000-0400-00006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9" name="1 CuadroTexto">
          <a:extLst>
            <a:ext uri="{FF2B5EF4-FFF2-40B4-BE49-F238E27FC236}">
              <a16:creationId xmlns="" xmlns:a16="http://schemas.microsoft.com/office/drawing/2014/main" id="{00000000-0008-0000-0400-00006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0" name="2 CuadroTexto">
          <a:extLst>
            <a:ext uri="{FF2B5EF4-FFF2-40B4-BE49-F238E27FC236}">
              <a16:creationId xmlns="" xmlns:a16="http://schemas.microsoft.com/office/drawing/2014/main" id="{00000000-0008-0000-0400-00006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1" name="3 CuadroTexto">
          <a:extLst>
            <a:ext uri="{FF2B5EF4-FFF2-40B4-BE49-F238E27FC236}">
              <a16:creationId xmlns="" xmlns:a16="http://schemas.microsoft.com/office/drawing/2014/main" id="{00000000-0008-0000-0400-00006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2" name="4 CuadroTexto">
          <a:extLst>
            <a:ext uri="{FF2B5EF4-FFF2-40B4-BE49-F238E27FC236}">
              <a16:creationId xmlns="" xmlns:a16="http://schemas.microsoft.com/office/drawing/2014/main" id="{00000000-0008-0000-0400-00006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3" name="5 CuadroTexto">
          <a:extLst>
            <a:ext uri="{FF2B5EF4-FFF2-40B4-BE49-F238E27FC236}">
              <a16:creationId xmlns="" xmlns:a16="http://schemas.microsoft.com/office/drawing/2014/main" id="{00000000-0008-0000-0400-00006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4" name="6 CuadroTexto">
          <a:extLst>
            <a:ext uri="{FF2B5EF4-FFF2-40B4-BE49-F238E27FC236}">
              <a16:creationId xmlns="" xmlns:a16="http://schemas.microsoft.com/office/drawing/2014/main" id="{00000000-0008-0000-0400-00006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5" name="1 CuadroTexto">
          <a:extLst>
            <a:ext uri="{FF2B5EF4-FFF2-40B4-BE49-F238E27FC236}">
              <a16:creationId xmlns="" xmlns:a16="http://schemas.microsoft.com/office/drawing/2014/main" id="{00000000-0008-0000-0400-00006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6" name="2 CuadroTexto">
          <a:extLst>
            <a:ext uri="{FF2B5EF4-FFF2-40B4-BE49-F238E27FC236}">
              <a16:creationId xmlns="" xmlns:a16="http://schemas.microsoft.com/office/drawing/2014/main" id="{00000000-0008-0000-0400-00006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7" name="3 CuadroTexto">
          <a:extLst>
            <a:ext uri="{FF2B5EF4-FFF2-40B4-BE49-F238E27FC236}">
              <a16:creationId xmlns="" xmlns:a16="http://schemas.microsoft.com/office/drawing/2014/main" id="{00000000-0008-0000-0400-00006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8" name="4 CuadroTexto">
          <a:extLst>
            <a:ext uri="{FF2B5EF4-FFF2-40B4-BE49-F238E27FC236}">
              <a16:creationId xmlns="" xmlns:a16="http://schemas.microsoft.com/office/drawing/2014/main" id="{00000000-0008-0000-0400-00006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9" name="5 CuadroTexto">
          <a:extLst>
            <a:ext uri="{FF2B5EF4-FFF2-40B4-BE49-F238E27FC236}">
              <a16:creationId xmlns="" xmlns:a16="http://schemas.microsoft.com/office/drawing/2014/main" id="{00000000-0008-0000-0400-00006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10" name="6 CuadroTexto">
          <a:extLst>
            <a:ext uri="{FF2B5EF4-FFF2-40B4-BE49-F238E27FC236}">
              <a16:creationId xmlns="" xmlns:a16="http://schemas.microsoft.com/office/drawing/2014/main" id="{00000000-0008-0000-0400-00006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2" name="2 CuadroTexto">
          <a:extLst>
            <a:ext uri="{FF2B5EF4-FFF2-40B4-BE49-F238E27FC236}">
              <a16:creationId xmlns="" xmlns:a16="http://schemas.microsoft.com/office/drawing/2014/main" id="{00000000-0008-0000-0400-00007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3" name="3 CuadroTexto">
          <a:extLst>
            <a:ext uri="{FF2B5EF4-FFF2-40B4-BE49-F238E27FC236}">
              <a16:creationId xmlns="" xmlns:a16="http://schemas.microsoft.com/office/drawing/2014/main" id="{00000000-0008-0000-0400-00007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4" name="4 CuadroTexto">
          <a:extLst>
            <a:ext uri="{FF2B5EF4-FFF2-40B4-BE49-F238E27FC236}">
              <a16:creationId xmlns="" xmlns:a16="http://schemas.microsoft.com/office/drawing/2014/main" id="{00000000-0008-0000-0400-00007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5" name="5 CuadroTexto">
          <a:extLst>
            <a:ext uri="{FF2B5EF4-FFF2-40B4-BE49-F238E27FC236}">
              <a16:creationId xmlns="" xmlns:a16="http://schemas.microsoft.com/office/drawing/2014/main" id="{00000000-0008-0000-0400-00007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6" name="6 CuadroTexto">
          <a:extLst>
            <a:ext uri="{FF2B5EF4-FFF2-40B4-BE49-F238E27FC236}">
              <a16:creationId xmlns="" xmlns:a16="http://schemas.microsoft.com/office/drawing/2014/main" id="{00000000-0008-0000-0400-00007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7" name="1 CuadroTexto">
          <a:extLst>
            <a:ext uri="{FF2B5EF4-FFF2-40B4-BE49-F238E27FC236}">
              <a16:creationId xmlns="" xmlns:a16="http://schemas.microsoft.com/office/drawing/2014/main" id="{00000000-0008-0000-0400-00007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8" name="2 CuadroTexto">
          <a:extLst>
            <a:ext uri="{FF2B5EF4-FFF2-40B4-BE49-F238E27FC236}">
              <a16:creationId xmlns="" xmlns:a16="http://schemas.microsoft.com/office/drawing/2014/main" id="{00000000-0008-0000-0400-00007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9" name="3 CuadroTexto">
          <a:extLst>
            <a:ext uri="{FF2B5EF4-FFF2-40B4-BE49-F238E27FC236}">
              <a16:creationId xmlns="" xmlns:a16="http://schemas.microsoft.com/office/drawing/2014/main" id="{00000000-0008-0000-0400-00007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0" name="4 CuadroTexto">
          <a:extLst>
            <a:ext uri="{FF2B5EF4-FFF2-40B4-BE49-F238E27FC236}">
              <a16:creationId xmlns="" xmlns:a16="http://schemas.microsoft.com/office/drawing/2014/main" id="{00000000-0008-0000-0400-00007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1" name="5 CuadroTexto">
          <a:extLst>
            <a:ext uri="{FF2B5EF4-FFF2-40B4-BE49-F238E27FC236}">
              <a16:creationId xmlns="" xmlns:a16="http://schemas.microsoft.com/office/drawing/2014/main" id="{00000000-0008-0000-0400-00007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2" name="6 CuadroTexto">
          <a:extLst>
            <a:ext uri="{FF2B5EF4-FFF2-40B4-BE49-F238E27FC236}">
              <a16:creationId xmlns="" xmlns:a16="http://schemas.microsoft.com/office/drawing/2014/main" id="{00000000-0008-0000-0400-00007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3" name="1 CuadroTexto">
          <a:extLst>
            <a:ext uri="{FF2B5EF4-FFF2-40B4-BE49-F238E27FC236}">
              <a16:creationId xmlns="" xmlns:a16="http://schemas.microsoft.com/office/drawing/2014/main" id="{00000000-0008-0000-0400-00007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4" name="2 CuadroTexto">
          <a:extLst>
            <a:ext uri="{FF2B5EF4-FFF2-40B4-BE49-F238E27FC236}">
              <a16:creationId xmlns="" xmlns:a16="http://schemas.microsoft.com/office/drawing/2014/main" id="{00000000-0008-0000-0400-00007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5" name="3 CuadroTexto">
          <a:extLst>
            <a:ext uri="{FF2B5EF4-FFF2-40B4-BE49-F238E27FC236}">
              <a16:creationId xmlns="" xmlns:a16="http://schemas.microsoft.com/office/drawing/2014/main" id="{00000000-0008-0000-0400-00007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6" name="4 CuadroTexto">
          <a:extLst>
            <a:ext uri="{FF2B5EF4-FFF2-40B4-BE49-F238E27FC236}">
              <a16:creationId xmlns="" xmlns:a16="http://schemas.microsoft.com/office/drawing/2014/main" id="{00000000-0008-0000-0400-00007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7" name="5 CuadroTexto">
          <a:extLst>
            <a:ext uri="{FF2B5EF4-FFF2-40B4-BE49-F238E27FC236}">
              <a16:creationId xmlns="" xmlns:a16="http://schemas.microsoft.com/office/drawing/2014/main" id="{00000000-0008-0000-0400-00007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8" name="6 CuadroTexto">
          <a:extLst>
            <a:ext uri="{FF2B5EF4-FFF2-40B4-BE49-F238E27FC236}">
              <a16:creationId xmlns="" xmlns:a16="http://schemas.microsoft.com/office/drawing/2014/main" id="{00000000-0008-0000-0400-00008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9" name="1 CuadroTexto">
          <a:extLst>
            <a:ext uri="{FF2B5EF4-FFF2-40B4-BE49-F238E27FC236}">
              <a16:creationId xmlns="" xmlns:a16="http://schemas.microsoft.com/office/drawing/2014/main" id="{00000000-0008-0000-0400-00008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0" name="2 CuadroTexto">
          <a:extLst>
            <a:ext uri="{FF2B5EF4-FFF2-40B4-BE49-F238E27FC236}">
              <a16:creationId xmlns="" xmlns:a16="http://schemas.microsoft.com/office/drawing/2014/main" id="{00000000-0008-0000-0400-00008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1" name="3 CuadroTexto">
          <a:extLst>
            <a:ext uri="{FF2B5EF4-FFF2-40B4-BE49-F238E27FC236}">
              <a16:creationId xmlns="" xmlns:a16="http://schemas.microsoft.com/office/drawing/2014/main" id="{00000000-0008-0000-0400-00008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2" name="4 CuadroTexto">
          <a:extLst>
            <a:ext uri="{FF2B5EF4-FFF2-40B4-BE49-F238E27FC236}">
              <a16:creationId xmlns="" xmlns:a16="http://schemas.microsoft.com/office/drawing/2014/main" id="{00000000-0008-0000-0400-00008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3" name="5 CuadroTexto">
          <a:extLst>
            <a:ext uri="{FF2B5EF4-FFF2-40B4-BE49-F238E27FC236}">
              <a16:creationId xmlns="" xmlns:a16="http://schemas.microsoft.com/office/drawing/2014/main" id="{00000000-0008-0000-0400-00008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4" name="6 CuadroTexto">
          <a:extLst>
            <a:ext uri="{FF2B5EF4-FFF2-40B4-BE49-F238E27FC236}">
              <a16:creationId xmlns="" xmlns:a16="http://schemas.microsoft.com/office/drawing/2014/main" id="{00000000-0008-0000-0400-00008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5" name="1 CuadroTexto">
          <a:extLst>
            <a:ext uri="{FF2B5EF4-FFF2-40B4-BE49-F238E27FC236}">
              <a16:creationId xmlns="" xmlns:a16="http://schemas.microsoft.com/office/drawing/2014/main" id="{00000000-0008-0000-0400-00008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6" name="2 CuadroTexto">
          <a:extLst>
            <a:ext uri="{FF2B5EF4-FFF2-40B4-BE49-F238E27FC236}">
              <a16:creationId xmlns="" xmlns:a16="http://schemas.microsoft.com/office/drawing/2014/main" id="{00000000-0008-0000-0400-00008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7" name="3 CuadroTexto">
          <a:extLst>
            <a:ext uri="{FF2B5EF4-FFF2-40B4-BE49-F238E27FC236}">
              <a16:creationId xmlns="" xmlns:a16="http://schemas.microsoft.com/office/drawing/2014/main" id="{00000000-0008-0000-0400-00008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8" name="4 CuadroTexto">
          <a:extLst>
            <a:ext uri="{FF2B5EF4-FFF2-40B4-BE49-F238E27FC236}">
              <a16:creationId xmlns="" xmlns:a16="http://schemas.microsoft.com/office/drawing/2014/main" id="{00000000-0008-0000-0400-00008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9" name="5 CuadroTexto">
          <a:extLst>
            <a:ext uri="{FF2B5EF4-FFF2-40B4-BE49-F238E27FC236}">
              <a16:creationId xmlns="" xmlns:a16="http://schemas.microsoft.com/office/drawing/2014/main" id="{00000000-0008-0000-0400-00008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0" name="6 CuadroTexto">
          <a:extLst>
            <a:ext uri="{FF2B5EF4-FFF2-40B4-BE49-F238E27FC236}">
              <a16:creationId xmlns="" xmlns:a16="http://schemas.microsoft.com/office/drawing/2014/main" id="{00000000-0008-0000-0400-00008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1" name="1 CuadroTexto">
          <a:extLst>
            <a:ext uri="{FF2B5EF4-FFF2-40B4-BE49-F238E27FC236}">
              <a16:creationId xmlns="" xmlns:a16="http://schemas.microsoft.com/office/drawing/2014/main" id="{00000000-0008-0000-0400-00008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2" name="2 CuadroTexto">
          <a:extLst>
            <a:ext uri="{FF2B5EF4-FFF2-40B4-BE49-F238E27FC236}">
              <a16:creationId xmlns="" xmlns:a16="http://schemas.microsoft.com/office/drawing/2014/main" id="{00000000-0008-0000-0400-00008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3" name="3 CuadroTexto">
          <a:extLst>
            <a:ext uri="{FF2B5EF4-FFF2-40B4-BE49-F238E27FC236}">
              <a16:creationId xmlns="" xmlns:a16="http://schemas.microsoft.com/office/drawing/2014/main" id="{00000000-0008-0000-0400-00008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4" name="4 CuadroTexto">
          <a:extLst>
            <a:ext uri="{FF2B5EF4-FFF2-40B4-BE49-F238E27FC236}">
              <a16:creationId xmlns="" xmlns:a16="http://schemas.microsoft.com/office/drawing/2014/main" id="{00000000-0008-0000-0400-00009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5" name="5 CuadroTexto">
          <a:extLst>
            <a:ext uri="{FF2B5EF4-FFF2-40B4-BE49-F238E27FC236}">
              <a16:creationId xmlns="" xmlns:a16="http://schemas.microsoft.com/office/drawing/2014/main" id="{00000000-0008-0000-0400-00009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6" name="6 CuadroTexto">
          <a:extLst>
            <a:ext uri="{FF2B5EF4-FFF2-40B4-BE49-F238E27FC236}">
              <a16:creationId xmlns="" xmlns:a16="http://schemas.microsoft.com/office/drawing/2014/main" id="{00000000-0008-0000-0400-00009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313207</xdr:colOff>
      <xdr:row>1</xdr:row>
      <xdr:rowOff>13606</xdr:rowOff>
    </xdr:from>
    <xdr:ext cx="376676" cy="625929"/>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00" y="380999"/>
          <a:ext cx="376676" cy="62592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2</xdr:col>
      <xdr:colOff>266700</xdr:colOff>
      <xdr:row>26</xdr:row>
      <xdr:rowOff>0</xdr:rowOff>
    </xdr:from>
    <xdr:ext cx="184731" cy="264560"/>
    <xdr:sp macro="" textlink="">
      <xdr:nvSpPr>
        <xdr:cNvPr id="2" name="2 CuadroTexto">
          <a:extLst>
            <a:ext uri="{FF2B5EF4-FFF2-40B4-BE49-F238E27FC236}">
              <a16:creationId xmlns="" xmlns:a16="http://schemas.microsoft.com/office/drawing/2014/main" id="{00000000-0008-0000-0600-0000CB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3" name="3 CuadroTexto">
          <a:extLst>
            <a:ext uri="{FF2B5EF4-FFF2-40B4-BE49-F238E27FC236}">
              <a16:creationId xmlns="" xmlns:a16="http://schemas.microsoft.com/office/drawing/2014/main" id="{00000000-0008-0000-0600-0000CC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4" name="4 CuadroTexto">
          <a:extLst>
            <a:ext uri="{FF2B5EF4-FFF2-40B4-BE49-F238E27FC236}">
              <a16:creationId xmlns="" xmlns:a16="http://schemas.microsoft.com/office/drawing/2014/main" id="{00000000-0008-0000-0600-0000CD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5" name="5 CuadroTexto">
          <a:extLst>
            <a:ext uri="{FF2B5EF4-FFF2-40B4-BE49-F238E27FC236}">
              <a16:creationId xmlns="" xmlns:a16="http://schemas.microsoft.com/office/drawing/2014/main" id="{00000000-0008-0000-0600-0000CE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6" name="6 CuadroTexto">
          <a:extLst>
            <a:ext uri="{FF2B5EF4-FFF2-40B4-BE49-F238E27FC236}">
              <a16:creationId xmlns="" xmlns:a16="http://schemas.microsoft.com/office/drawing/2014/main" id="{00000000-0008-0000-0600-0000CF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7" name="1 CuadroTexto">
          <a:extLst>
            <a:ext uri="{FF2B5EF4-FFF2-40B4-BE49-F238E27FC236}">
              <a16:creationId xmlns="" xmlns:a16="http://schemas.microsoft.com/office/drawing/2014/main" id="{00000000-0008-0000-0600-0000D0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8" name="2 CuadroTexto">
          <a:extLst>
            <a:ext uri="{FF2B5EF4-FFF2-40B4-BE49-F238E27FC236}">
              <a16:creationId xmlns="" xmlns:a16="http://schemas.microsoft.com/office/drawing/2014/main" id="{00000000-0008-0000-0600-0000D1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9" name="3 CuadroTexto">
          <a:extLst>
            <a:ext uri="{FF2B5EF4-FFF2-40B4-BE49-F238E27FC236}">
              <a16:creationId xmlns="" xmlns:a16="http://schemas.microsoft.com/office/drawing/2014/main" id="{00000000-0008-0000-0600-0000D2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0" name="4 CuadroTexto">
          <a:extLst>
            <a:ext uri="{FF2B5EF4-FFF2-40B4-BE49-F238E27FC236}">
              <a16:creationId xmlns="" xmlns:a16="http://schemas.microsoft.com/office/drawing/2014/main" id="{00000000-0008-0000-0600-0000D3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1" name="5 CuadroTexto">
          <a:extLst>
            <a:ext uri="{FF2B5EF4-FFF2-40B4-BE49-F238E27FC236}">
              <a16:creationId xmlns="" xmlns:a16="http://schemas.microsoft.com/office/drawing/2014/main" id="{00000000-0008-0000-0600-0000D4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2" name="6 CuadroTexto">
          <a:extLst>
            <a:ext uri="{FF2B5EF4-FFF2-40B4-BE49-F238E27FC236}">
              <a16:creationId xmlns="" xmlns:a16="http://schemas.microsoft.com/office/drawing/2014/main" id="{00000000-0008-0000-0600-0000D5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3" name="2 CuadroTexto">
          <a:extLst>
            <a:ext uri="{FF2B5EF4-FFF2-40B4-BE49-F238E27FC236}">
              <a16:creationId xmlns="" xmlns:a16="http://schemas.microsoft.com/office/drawing/2014/main" id="{00000000-0008-0000-0600-0000D6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4" name="3 CuadroTexto">
          <a:extLst>
            <a:ext uri="{FF2B5EF4-FFF2-40B4-BE49-F238E27FC236}">
              <a16:creationId xmlns="" xmlns:a16="http://schemas.microsoft.com/office/drawing/2014/main" id="{00000000-0008-0000-0600-0000D7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5" name="4 CuadroTexto">
          <a:extLst>
            <a:ext uri="{FF2B5EF4-FFF2-40B4-BE49-F238E27FC236}">
              <a16:creationId xmlns="" xmlns:a16="http://schemas.microsoft.com/office/drawing/2014/main" id="{00000000-0008-0000-0600-0000D8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6" name="5 CuadroTexto">
          <a:extLst>
            <a:ext uri="{FF2B5EF4-FFF2-40B4-BE49-F238E27FC236}">
              <a16:creationId xmlns="" xmlns:a16="http://schemas.microsoft.com/office/drawing/2014/main" id="{00000000-0008-0000-0600-0000D9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7" name="6 CuadroTexto">
          <a:extLst>
            <a:ext uri="{FF2B5EF4-FFF2-40B4-BE49-F238E27FC236}">
              <a16:creationId xmlns="" xmlns:a16="http://schemas.microsoft.com/office/drawing/2014/main" id="{00000000-0008-0000-0600-0000DA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8" name="1 CuadroTexto">
          <a:extLst>
            <a:ext uri="{FF2B5EF4-FFF2-40B4-BE49-F238E27FC236}">
              <a16:creationId xmlns="" xmlns:a16="http://schemas.microsoft.com/office/drawing/2014/main" id="{00000000-0008-0000-0600-0000DB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9" name="2 CuadroTexto">
          <a:extLst>
            <a:ext uri="{FF2B5EF4-FFF2-40B4-BE49-F238E27FC236}">
              <a16:creationId xmlns="" xmlns:a16="http://schemas.microsoft.com/office/drawing/2014/main" id="{00000000-0008-0000-0600-0000DC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0" name="3 CuadroTexto">
          <a:extLst>
            <a:ext uri="{FF2B5EF4-FFF2-40B4-BE49-F238E27FC236}">
              <a16:creationId xmlns="" xmlns:a16="http://schemas.microsoft.com/office/drawing/2014/main" id="{00000000-0008-0000-0600-0000DD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1" name="4 CuadroTexto">
          <a:extLst>
            <a:ext uri="{FF2B5EF4-FFF2-40B4-BE49-F238E27FC236}">
              <a16:creationId xmlns="" xmlns:a16="http://schemas.microsoft.com/office/drawing/2014/main" id="{00000000-0008-0000-0600-0000DE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2" name="5 CuadroTexto">
          <a:extLst>
            <a:ext uri="{FF2B5EF4-FFF2-40B4-BE49-F238E27FC236}">
              <a16:creationId xmlns="" xmlns:a16="http://schemas.microsoft.com/office/drawing/2014/main" id="{00000000-0008-0000-0600-0000DF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3" name="6 CuadroTexto">
          <a:extLst>
            <a:ext uri="{FF2B5EF4-FFF2-40B4-BE49-F238E27FC236}">
              <a16:creationId xmlns="" xmlns:a16="http://schemas.microsoft.com/office/drawing/2014/main" id="{00000000-0008-0000-0600-0000E0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4" name="2 CuadroTexto">
          <a:extLst>
            <a:ext uri="{FF2B5EF4-FFF2-40B4-BE49-F238E27FC236}">
              <a16:creationId xmlns="" xmlns:a16="http://schemas.microsoft.com/office/drawing/2014/main" id="{00000000-0008-0000-0600-0000E1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5" name="3 CuadroTexto">
          <a:extLst>
            <a:ext uri="{FF2B5EF4-FFF2-40B4-BE49-F238E27FC236}">
              <a16:creationId xmlns="" xmlns:a16="http://schemas.microsoft.com/office/drawing/2014/main" id="{00000000-0008-0000-0600-0000E2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6" name="4 CuadroTexto">
          <a:extLst>
            <a:ext uri="{FF2B5EF4-FFF2-40B4-BE49-F238E27FC236}">
              <a16:creationId xmlns="" xmlns:a16="http://schemas.microsoft.com/office/drawing/2014/main" id="{00000000-0008-0000-0600-0000E3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7" name="5 CuadroTexto">
          <a:extLst>
            <a:ext uri="{FF2B5EF4-FFF2-40B4-BE49-F238E27FC236}">
              <a16:creationId xmlns="" xmlns:a16="http://schemas.microsoft.com/office/drawing/2014/main" id="{00000000-0008-0000-0600-0000E4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8" name="6 CuadroTexto">
          <a:extLst>
            <a:ext uri="{FF2B5EF4-FFF2-40B4-BE49-F238E27FC236}">
              <a16:creationId xmlns="" xmlns:a16="http://schemas.microsoft.com/office/drawing/2014/main" id="{00000000-0008-0000-0600-0000E5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9" name="1 CuadroTexto">
          <a:extLst>
            <a:ext uri="{FF2B5EF4-FFF2-40B4-BE49-F238E27FC236}">
              <a16:creationId xmlns="" xmlns:a16="http://schemas.microsoft.com/office/drawing/2014/main" id="{00000000-0008-0000-0600-0000E6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0" name="2 CuadroTexto">
          <a:extLst>
            <a:ext uri="{FF2B5EF4-FFF2-40B4-BE49-F238E27FC236}">
              <a16:creationId xmlns="" xmlns:a16="http://schemas.microsoft.com/office/drawing/2014/main" id="{00000000-0008-0000-0600-0000E7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1" name="3 CuadroTexto">
          <a:extLst>
            <a:ext uri="{FF2B5EF4-FFF2-40B4-BE49-F238E27FC236}">
              <a16:creationId xmlns="" xmlns:a16="http://schemas.microsoft.com/office/drawing/2014/main" id="{00000000-0008-0000-0600-0000E8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2" name="4 CuadroTexto">
          <a:extLst>
            <a:ext uri="{FF2B5EF4-FFF2-40B4-BE49-F238E27FC236}">
              <a16:creationId xmlns="" xmlns:a16="http://schemas.microsoft.com/office/drawing/2014/main" id="{00000000-0008-0000-0600-0000E9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3" name="5 CuadroTexto">
          <a:extLst>
            <a:ext uri="{FF2B5EF4-FFF2-40B4-BE49-F238E27FC236}">
              <a16:creationId xmlns="" xmlns:a16="http://schemas.microsoft.com/office/drawing/2014/main" id="{00000000-0008-0000-0600-0000EA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4" name="6 CuadroTexto">
          <a:extLst>
            <a:ext uri="{FF2B5EF4-FFF2-40B4-BE49-F238E27FC236}">
              <a16:creationId xmlns="" xmlns:a16="http://schemas.microsoft.com/office/drawing/2014/main" id="{00000000-0008-0000-0600-0000EB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122464</xdr:colOff>
      <xdr:row>1</xdr:row>
      <xdr:rowOff>40598</xdr:rowOff>
    </xdr:from>
    <xdr:ext cx="389505" cy="566621"/>
    <xdr:pic>
      <xdr:nvPicPr>
        <xdr:cNvPr id="35" name="Imagen 34">
          <a:extLst>
            <a:ext uri="{FF2B5EF4-FFF2-40B4-BE49-F238E27FC236}">
              <a16:creationId xmlns="" xmlns:a16="http://schemas.microsoft.com/office/drawing/2014/main" id="{00000000-0008-0000-0600-0000E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839" y="421598"/>
          <a:ext cx="389505" cy="566621"/>
        </a:xfrm>
        <a:prstGeom prst="rect">
          <a:avLst/>
        </a:prstGeom>
      </xdr:spPr>
    </xdr:pic>
    <xdr:clientData/>
  </xdr:oneCellAnchor>
  <xdr:oneCellAnchor>
    <xdr:from>
      <xdr:col>2</xdr:col>
      <xdr:colOff>0</xdr:colOff>
      <xdr:row>21</xdr:row>
      <xdr:rowOff>0</xdr:rowOff>
    </xdr:from>
    <xdr:ext cx="184731" cy="264560"/>
    <xdr:sp macro="" textlink="">
      <xdr:nvSpPr>
        <xdr:cNvPr id="36" name="2 CuadroTexto">
          <a:extLst>
            <a:ext uri="{FF2B5EF4-FFF2-40B4-BE49-F238E27FC236}">
              <a16:creationId xmlns="" xmlns:a16="http://schemas.microsoft.com/office/drawing/2014/main" id="{00000000-0008-0000-0600-0000ED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7" name="3 CuadroTexto">
          <a:extLst>
            <a:ext uri="{FF2B5EF4-FFF2-40B4-BE49-F238E27FC236}">
              <a16:creationId xmlns="" xmlns:a16="http://schemas.microsoft.com/office/drawing/2014/main" id="{00000000-0008-0000-0600-0000EE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8" name="4 CuadroTexto">
          <a:extLst>
            <a:ext uri="{FF2B5EF4-FFF2-40B4-BE49-F238E27FC236}">
              <a16:creationId xmlns="" xmlns:a16="http://schemas.microsoft.com/office/drawing/2014/main" id="{00000000-0008-0000-0600-0000EF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9" name="5 CuadroTexto">
          <a:extLst>
            <a:ext uri="{FF2B5EF4-FFF2-40B4-BE49-F238E27FC236}">
              <a16:creationId xmlns="" xmlns:a16="http://schemas.microsoft.com/office/drawing/2014/main" id="{00000000-0008-0000-0600-0000F0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0" name="6 CuadroTexto">
          <a:extLst>
            <a:ext uri="{FF2B5EF4-FFF2-40B4-BE49-F238E27FC236}">
              <a16:creationId xmlns="" xmlns:a16="http://schemas.microsoft.com/office/drawing/2014/main" id="{00000000-0008-0000-0600-0000F1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1" name="1 CuadroTexto">
          <a:extLst>
            <a:ext uri="{FF2B5EF4-FFF2-40B4-BE49-F238E27FC236}">
              <a16:creationId xmlns="" xmlns:a16="http://schemas.microsoft.com/office/drawing/2014/main" id="{00000000-0008-0000-0600-0000F2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2" name="2 CuadroTexto">
          <a:extLst>
            <a:ext uri="{FF2B5EF4-FFF2-40B4-BE49-F238E27FC236}">
              <a16:creationId xmlns="" xmlns:a16="http://schemas.microsoft.com/office/drawing/2014/main" id="{00000000-0008-0000-0600-0000F3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3" name="3 CuadroTexto">
          <a:extLst>
            <a:ext uri="{FF2B5EF4-FFF2-40B4-BE49-F238E27FC236}">
              <a16:creationId xmlns="" xmlns:a16="http://schemas.microsoft.com/office/drawing/2014/main" id="{00000000-0008-0000-0600-0000F4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4" name="4 CuadroTexto">
          <a:extLst>
            <a:ext uri="{FF2B5EF4-FFF2-40B4-BE49-F238E27FC236}">
              <a16:creationId xmlns="" xmlns:a16="http://schemas.microsoft.com/office/drawing/2014/main" id="{00000000-0008-0000-0600-0000F5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5" name="5 CuadroTexto">
          <a:extLst>
            <a:ext uri="{FF2B5EF4-FFF2-40B4-BE49-F238E27FC236}">
              <a16:creationId xmlns="" xmlns:a16="http://schemas.microsoft.com/office/drawing/2014/main" id="{00000000-0008-0000-0600-0000F6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6" name="6 CuadroTexto">
          <a:extLst>
            <a:ext uri="{FF2B5EF4-FFF2-40B4-BE49-F238E27FC236}">
              <a16:creationId xmlns="" xmlns:a16="http://schemas.microsoft.com/office/drawing/2014/main" id="{00000000-0008-0000-0600-0000F7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7" name="2 CuadroTexto">
          <a:extLst>
            <a:ext uri="{FF2B5EF4-FFF2-40B4-BE49-F238E27FC236}">
              <a16:creationId xmlns="" xmlns:a16="http://schemas.microsoft.com/office/drawing/2014/main" id="{00000000-0008-0000-0600-0000F8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8" name="3 CuadroTexto">
          <a:extLst>
            <a:ext uri="{FF2B5EF4-FFF2-40B4-BE49-F238E27FC236}">
              <a16:creationId xmlns="" xmlns:a16="http://schemas.microsoft.com/office/drawing/2014/main" id="{00000000-0008-0000-0600-0000F9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9" name="4 CuadroTexto">
          <a:extLst>
            <a:ext uri="{FF2B5EF4-FFF2-40B4-BE49-F238E27FC236}">
              <a16:creationId xmlns="" xmlns:a16="http://schemas.microsoft.com/office/drawing/2014/main" id="{00000000-0008-0000-0600-0000FA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0" name="5 CuadroTexto">
          <a:extLst>
            <a:ext uri="{FF2B5EF4-FFF2-40B4-BE49-F238E27FC236}">
              <a16:creationId xmlns="" xmlns:a16="http://schemas.microsoft.com/office/drawing/2014/main" id="{00000000-0008-0000-0600-0000FB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1" name="6 CuadroTexto">
          <a:extLst>
            <a:ext uri="{FF2B5EF4-FFF2-40B4-BE49-F238E27FC236}">
              <a16:creationId xmlns="" xmlns:a16="http://schemas.microsoft.com/office/drawing/2014/main" id="{00000000-0008-0000-0600-0000FC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2" name="1 CuadroTexto">
          <a:extLst>
            <a:ext uri="{FF2B5EF4-FFF2-40B4-BE49-F238E27FC236}">
              <a16:creationId xmlns="" xmlns:a16="http://schemas.microsoft.com/office/drawing/2014/main" id="{00000000-0008-0000-0600-0000FD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3" name="2 CuadroTexto">
          <a:extLst>
            <a:ext uri="{FF2B5EF4-FFF2-40B4-BE49-F238E27FC236}">
              <a16:creationId xmlns="" xmlns:a16="http://schemas.microsoft.com/office/drawing/2014/main" id="{00000000-0008-0000-0600-0000FE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4" name="3 CuadroTexto">
          <a:extLst>
            <a:ext uri="{FF2B5EF4-FFF2-40B4-BE49-F238E27FC236}">
              <a16:creationId xmlns="" xmlns:a16="http://schemas.microsoft.com/office/drawing/2014/main" id="{00000000-0008-0000-0600-0000FF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5" name="4 CuadroTexto">
          <a:extLst>
            <a:ext uri="{FF2B5EF4-FFF2-40B4-BE49-F238E27FC236}">
              <a16:creationId xmlns="" xmlns:a16="http://schemas.microsoft.com/office/drawing/2014/main" id="{00000000-0008-0000-0600-00000001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6" name="5 CuadroTexto">
          <a:extLst>
            <a:ext uri="{FF2B5EF4-FFF2-40B4-BE49-F238E27FC236}">
              <a16:creationId xmlns="" xmlns:a16="http://schemas.microsoft.com/office/drawing/2014/main" id="{00000000-0008-0000-0600-00000101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7" name="6 CuadroTexto">
          <a:extLst>
            <a:ext uri="{FF2B5EF4-FFF2-40B4-BE49-F238E27FC236}">
              <a16:creationId xmlns="" xmlns:a16="http://schemas.microsoft.com/office/drawing/2014/main" id="{00000000-0008-0000-0600-00000201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8" name="2 CuadroTexto">
          <a:extLst>
            <a:ext uri="{FF2B5EF4-FFF2-40B4-BE49-F238E27FC236}">
              <a16:creationId xmlns="" xmlns:a16="http://schemas.microsoft.com/office/drawing/2014/main" id="{00000000-0008-0000-0600-000003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9" name="3 CuadroTexto">
          <a:extLst>
            <a:ext uri="{FF2B5EF4-FFF2-40B4-BE49-F238E27FC236}">
              <a16:creationId xmlns="" xmlns:a16="http://schemas.microsoft.com/office/drawing/2014/main" id="{00000000-0008-0000-0600-000004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0" name="4 CuadroTexto">
          <a:extLst>
            <a:ext uri="{FF2B5EF4-FFF2-40B4-BE49-F238E27FC236}">
              <a16:creationId xmlns="" xmlns:a16="http://schemas.microsoft.com/office/drawing/2014/main" id="{00000000-0008-0000-0600-000005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1" name="5 CuadroTexto">
          <a:extLst>
            <a:ext uri="{FF2B5EF4-FFF2-40B4-BE49-F238E27FC236}">
              <a16:creationId xmlns="" xmlns:a16="http://schemas.microsoft.com/office/drawing/2014/main" id="{00000000-0008-0000-0600-000006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2" name="6 CuadroTexto">
          <a:extLst>
            <a:ext uri="{FF2B5EF4-FFF2-40B4-BE49-F238E27FC236}">
              <a16:creationId xmlns="" xmlns:a16="http://schemas.microsoft.com/office/drawing/2014/main" id="{00000000-0008-0000-0600-000007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3" name="1 CuadroTexto">
          <a:extLst>
            <a:ext uri="{FF2B5EF4-FFF2-40B4-BE49-F238E27FC236}">
              <a16:creationId xmlns="" xmlns:a16="http://schemas.microsoft.com/office/drawing/2014/main" id="{00000000-0008-0000-0600-000008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4" name="2 CuadroTexto">
          <a:extLst>
            <a:ext uri="{FF2B5EF4-FFF2-40B4-BE49-F238E27FC236}">
              <a16:creationId xmlns="" xmlns:a16="http://schemas.microsoft.com/office/drawing/2014/main" id="{00000000-0008-0000-0600-000009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5" name="3 CuadroTexto">
          <a:extLst>
            <a:ext uri="{FF2B5EF4-FFF2-40B4-BE49-F238E27FC236}">
              <a16:creationId xmlns="" xmlns:a16="http://schemas.microsoft.com/office/drawing/2014/main" id="{00000000-0008-0000-0600-00000A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6" name="4 CuadroTexto">
          <a:extLst>
            <a:ext uri="{FF2B5EF4-FFF2-40B4-BE49-F238E27FC236}">
              <a16:creationId xmlns="" xmlns:a16="http://schemas.microsoft.com/office/drawing/2014/main" id="{00000000-0008-0000-0600-00000B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7" name="5 CuadroTexto">
          <a:extLst>
            <a:ext uri="{FF2B5EF4-FFF2-40B4-BE49-F238E27FC236}">
              <a16:creationId xmlns="" xmlns:a16="http://schemas.microsoft.com/office/drawing/2014/main" id="{00000000-0008-0000-0600-00000C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8" name="6 CuadroTexto">
          <a:extLst>
            <a:ext uri="{FF2B5EF4-FFF2-40B4-BE49-F238E27FC236}">
              <a16:creationId xmlns="" xmlns:a16="http://schemas.microsoft.com/office/drawing/2014/main" id="{00000000-0008-0000-0600-00000D01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D15"/>
  <sheetViews>
    <sheetView zoomScaleNormal="100" workbookViewId="0">
      <selection sqref="A1:D1"/>
    </sheetView>
  </sheetViews>
  <sheetFormatPr baseColWidth="10" defaultRowHeight="15" x14ac:dyDescent="0.25"/>
  <cols>
    <col min="1" max="1" width="33.42578125" bestFit="1" customWidth="1"/>
    <col min="2" max="2" width="15.7109375" customWidth="1"/>
    <col min="3" max="3" width="21.7109375" customWidth="1"/>
    <col min="4" max="4" width="16.5703125" customWidth="1"/>
  </cols>
  <sheetData>
    <row r="1" spans="1:4" x14ac:dyDescent="0.25">
      <c r="A1" s="357" t="s">
        <v>442</v>
      </c>
      <c r="B1" s="357"/>
      <c r="C1" s="357"/>
      <c r="D1" s="357"/>
    </row>
    <row r="2" spans="1:4" ht="16.5" x14ac:dyDescent="0.3">
      <c r="A2" s="356" t="s">
        <v>229</v>
      </c>
      <c r="B2" s="356"/>
      <c r="C2" s="356"/>
      <c r="D2" s="356"/>
    </row>
    <row r="3" spans="1:4" ht="16.5" x14ac:dyDescent="0.3">
      <c r="A3" s="356" t="s">
        <v>228</v>
      </c>
      <c r="B3" s="356"/>
      <c r="C3" s="356"/>
      <c r="D3" s="356"/>
    </row>
    <row r="4" spans="1:4" ht="16.5" x14ac:dyDescent="0.3">
      <c r="A4" s="356" t="s">
        <v>230</v>
      </c>
      <c r="B4" s="356"/>
      <c r="C4" s="356"/>
      <c r="D4" s="356"/>
    </row>
    <row r="5" spans="1:4" ht="16.5" x14ac:dyDescent="0.3">
      <c r="A5" s="355" t="s">
        <v>217</v>
      </c>
      <c r="B5" s="355"/>
      <c r="C5" s="355"/>
      <c r="D5" s="355"/>
    </row>
    <row r="6" spans="1:4" ht="16.5" x14ac:dyDescent="0.3">
      <c r="A6" s="39" t="s">
        <v>210</v>
      </c>
      <c r="B6" s="39" t="s">
        <v>211</v>
      </c>
      <c r="C6" s="39" t="s">
        <v>212</v>
      </c>
      <c r="D6" s="39" t="s">
        <v>52</v>
      </c>
    </row>
    <row r="7" spans="1:4" ht="30.75" x14ac:dyDescent="0.3">
      <c r="A7" s="48" t="s">
        <v>222</v>
      </c>
      <c r="B7" s="49">
        <v>5</v>
      </c>
      <c r="C7" s="50">
        <f>' En Tramite '!E7</f>
        <v>29682483.57</v>
      </c>
      <c r="D7" s="40"/>
    </row>
    <row r="8" spans="1:4" ht="16.5" x14ac:dyDescent="0.3">
      <c r="A8" s="1" t="s">
        <v>213</v>
      </c>
      <c r="B8" s="45">
        <v>46</v>
      </c>
      <c r="C8" s="46">
        <f>'En ejecución'!F9</f>
        <v>1396011451.73</v>
      </c>
      <c r="D8" s="41">
        <f>'En ejecución'!K9</f>
        <v>846071087.36473</v>
      </c>
    </row>
    <row r="9" spans="1:4" ht="16.5" x14ac:dyDescent="0.3">
      <c r="A9" s="1" t="s">
        <v>214</v>
      </c>
      <c r="B9" s="45">
        <v>21</v>
      </c>
      <c r="C9" s="47">
        <f>'proy cierre'!D11</f>
        <v>124624547.44000001</v>
      </c>
      <c r="D9" s="42">
        <f>'proy cierre'!H11</f>
        <v>24615588.101999998</v>
      </c>
    </row>
    <row r="10" spans="1:4" ht="16.5" x14ac:dyDescent="0.3">
      <c r="A10" s="1" t="s">
        <v>215</v>
      </c>
      <c r="B10" s="45">
        <v>18</v>
      </c>
      <c r="C10" s="47">
        <f>Legales!D7</f>
        <v>75726239.49000001</v>
      </c>
      <c r="D10" s="42">
        <f>Legales!H7</f>
        <v>43044138.074811995</v>
      </c>
    </row>
    <row r="11" spans="1:4" ht="16.5" x14ac:dyDescent="0.3">
      <c r="A11" s="1" t="s">
        <v>216</v>
      </c>
      <c r="B11" s="45">
        <v>3</v>
      </c>
      <c r="C11" s="47">
        <f>Consultorias!F7</f>
        <v>15080905.990000002</v>
      </c>
      <c r="D11" s="42">
        <f>Consultorias!J7</f>
        <v>3061755.7400000007</v>
      </c>
    </row>
    <row r="12" spans="1:4" ht="16.5" x14ac:dyDescent="0.3">
      <c r="A12" s="44" t="s">
        <v>218</v>
      </c>
      <c r="B12" s="44">
        <f>SUM(B7:B11)</f>
        <v>93</v>
      </c>
      <c r="C12" s="209">
        <f>SUM(C7:C11)</f>
        <v>1641125628.22</v>
      </c>
      <c r="D12" s="209">
        <f>SUM(D7:D11)</f>
        <v>916792569.28154206</v>
      </c>
    </row>
    <row r="14" spans="1:4" x14ac:dyDescent="0.25">
      <c r="A14" s="43" t="s">
        <v>278</v>
      </c>
    </row>
    <row r="15" spans="1:4" x14ac:dyDescent="0.25">
      <c r="A15" s="43"/>
    </row>
  </sheetData>
  <sheetProtection formatCells="0" formatColumns="0" formatRows="0" insertColumns="0" insertRows="0" insertHyperlinks="0" deleteColumns="0" deleteRows="0" sort="0" autoFilter="0" pivotTables="0"/>
  <mergeCells count="5">
    <mergeCell ref="A5:D5"/>
    <mergeCell ref="A2:D2"/>
    <mergeCell ref="A3:D3"/>
    <mergeCell ref="A4:D4"/>
    <mergeCell ref="A1:D1"/>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sheetPr>
  <dimension ref="A1:F18"/>
  <sheetViews>
    <sheetView zoomScale="80" zoomScaleNormal="80" workbookViewId="0">
      <selection activeCell="A17" sqref="A17:XFD17"/>
    </sheetView>
  </sheetViews>
  <sheetFormatPr baseColWidth="10" defaultRowHeight="15" x14ac:dyDescent="0.25"/>
  <cols>
    <col min="1" max="1" width="5" style="204" bestFit="1" customWidth="1"/>
    <col min="2" max="2" width="15.85546875" customWidth="1"/>
    <col min="3" max="3" width="19.42578125" customWidth="1"/>
    <col min="4" max="4" width="41.42578125" customWidth="1"/>
    <col min="5" max="5" width="23" customWidth="1"/>
    <col min="6" max="6" width="50.7109375" customWidth="1"/>
  </cols>
  <sheetData>
    <row r="1" spans="1:6" ht="32.25" customHeight="1" x14ac:dyDescent="0.25">
      <c r="A1" s="358" t="s">
        <v>442</v>
      </c>
      <c r="B1" s="358"/>
      <c r="C1" s="358"/>
      <c r="D1" s="358"/>
      <c r="E1" s="358"/>
      <c r="F1" s="358"/>
    </row>
    <row r="2" spans="1:6" ht="18.75" customHeight="1" x14ac:dyDescent="0.25">
      <c r="A2" s="359" t="s">
        <v>1</v>
      </c>
      <c r="B2" s="359"/>
      <c r="C2" s="359"/>
      <c r="D2" s="359"/>
      <c r="E2" s="359"/>
      <c r="F2" s="360"/>
    </row>
    <row r="3" spans="1:6" ht="15.75" customHeight="1" x14ac:dyDescent="0.25">
      <c r="A3" s="359" t="s">
        <v>12</v>
      </c>
      <c r="B3" s="359"/>
      <c r="C3" s="359"/>
      <c r="D3" s="359"/>
      <c r="E3" s="359"/>
      <c r="F3" s="359"/>
    </row>
    <row r="4" spans="1:6" ht="16.5" customHeight="1" x14ac:dyDescent="0.25">
      <c r="A4" s="361" t="s">
        <v>53</v>
      </c>
      <c r="B4" s="361"/>
      <c r="C4" s="361"/>
      <c r="D4" s="361"/>
      <c r="E4" s="361"/>
      <c r="F4" s="361"/>
    </row>
    <row r="5" spans="1:6" ht="21" customHeight="1" x14ac:dyDescent="0.25">
      <c r="A5" s="367"/>
      <c r="B5" s="368"/>
      <c r="C5" s="368"/>
      <c r="D5" s="368"/>
      <c r="E5" s="368"/>
      <c r="F5" s="368"/>
    </row>
    <row r="6" spans="1:6" ht="30.75" thickBot="1" x14ac:dyDescent="0.3">
      <c r="A6" s="33" t="s">
        <v>2</v>
      </c>
      <c r="B6" s="33" t="s">
        <v>199</v>
      </c>
      <c r="C6" s="34" t="s">
        <v>3</v>
      </c>
      <c r="D6" s="35" t="s">
        <v>4</v>
      </c>
      <c r="E6" s="35" t="s">
        <v>198</v>
      </c>
      <c r="F6" s="34" t="s">
        <v>5</v>
      </c>
    </row>
    <row r="7" spans="1:6" ht="21" thickTop="1" x14ac:dyDescent="0.25">
      <c r="A7" s="363" t="s">
        <v>6</v>
      </c>
      <c r="B7" s="364"/>
      <c r="C7" s="364"/>
      <c r="D7" s="364"/>
      <c r="E7" s="100">
        <f>SUM(E8+E10+E12+E14)</f>
        <v>29682483.57</v>
      </c>
      <c r="F7" s="27"/>
    </row>
    <row r="8" spans="1:6" ht="15.75" x14ac:dyDescent="0.25">
      <c r="A8" s="365" t="s">
        <v>0</v>
      </c>
      <c r="B8" s="366"/>
      <c r="C8" s="366"/>
      <c r="D8" s="366"/>
      <c r="E8" s="298">
        <f>SUM(E9:E9)</f>
        <v>750000</v>
      </c>
      <c r="F8" s="12"/>
    </row>
    <row r="9" spans="1:6" ht="78.75" x14ac:dyDescent="0.25">
      <c r="A9" s="201">
        <v>1</v>
      </c>
      <c r="B9" s="291" t="s">
        <v>200</v>
      </c>
      <c r="C9" s="211" t="s">
        <v>204</v>
      </c>
      <c r="D9" s="172" t="s">
        <v>209</v>
      </c>
      <c r="E9" s="171">
        <v>750000</v>
      </c>
      <c r="F9" s="212" t="s">
        <v>208</v>
      </c>
    </row>
    <row r="10" spans="1:6" ht="15.75" x14ac:dyDescent="0.25">
      <c r="A10" s="362" t="s">
        <v>7</v>
      </c>
      <c r="B10" s="362"/>
      <c r="C10" s="362"/>
      <c r="D10" s="362"/>
      <c r="E10" s="299">
        <f>SUM(E11:E11)</f>
        <v>4506555</v>
      </c>
      <c r="F10" s="52"/>
    </row>
    <row r="11" spans="1:6" ht="86.25" customHeight="1" x14ac:dyDescent="0.25">
      <c r="A11" s="210">
        <v>2</v>
      </c>
      <c r="B11" s="291" t="s">
        <v>200</v>
      </c>
      <c r="C11" s="291" t="s">
        <v>10</v>
      </c>
      <c r="D11" s="181" t="s">
        <v>260</v>
      </c>
      <c r="E11" s="182">
        <v>4506555</v>
      </c>
      <c r="F11" s="156" t="s">
        <v>261</v>
      </c>
    </row>
    <row r="12" spans="1:6" ht="15" customHeight="1" x14ac:dyDescent="0.25">
      <c r="A12" s="369" t="s">
        <v>70</v>
      </c>
      <c r="B12" s="370"/>
      <c r="C12" s="370"/>
      <c r="D12" s="371"/>
      <c r="E12" s="296">
        <f>E13</f>
        <v>19155000</v>
      </c>
      <c r="F12" s="297"/>
    </row>
    <row r="13" spans="1:6" s="254" customFormat="1" ht="86.25" customHeight="1" x14ac:dyDescent="0.25">
      <c r="A13" s="286">
        <v>3</v>
      </c>
      <c r="B13" s="248" t="s">
        <v>200</v>
      </c>
      <c r="C13" s="248" t="s">
        <v>352</v>
      </c>
      <c r="D13" s="294" t="s">
        <v>353</v>
      </c>
      <c r="E13" s="295">
        <v>19155000</v>
      </c>
      <c r="F13" s="156" t="s">
        <v>461</v>
      </c>
    </row>
    <row r="14" spans="1:6" ht="15.75" x14ac:dyDescent="0.25">
      <c r="A14" s="362" t="s">
        <v>9</v>
      </c>
      <c r="B14" s="362"/>
      <c r="C14" s="362"/>
      <c r="D14" s="362"/>
      <c r="E14" s="299">
        <f>SUM(E15:E16)</f>
        <v>5270928.57</v>
      </c>
      <c r="F14" s="52"/>
    </row>
    <row r="15" spans="1:6" ht="213" customHeight="1" x14ac:dyDescent="0.25">
      <c r="A15" s="210">
        <v>4</v>
      </c>
      <c r="B15" s="291" t="s">
        <v>305</v>
      </c>
      <c r="C15" s="291" t="s">
        <v>201</v>
      </c>
      <c r="D15" s="140" t="s">
        <v>207</v>
      </c>
      <c r="E15" s="182">
        <v>4279779.09</v>
      </c>
      <c r="F15" s="156" t="s">
        <v>462</v>
      </c>
    </row>
    <row r="16" spans="1:6" ht="119.25" customHeight="1" x14ac:dyDescent="0.25">
      <c r="A16" s="210">
        <v>5</v>
      </c>
      <c r="B16" s="291" t="s">
        <v>306</v>
      </c>
      <c r="C16" s="291"/>
      <c r="D16" s="140" t="s">
        <v>307</v>
      </c>
      <c r="E16" s="182">
        <v>991149.48</v>
      </c>
      <c r="F16" s="156" t="s">
        <v>308</v>
      </c>
    </row>
    <row r="18" spans="1:2" ht="16.5" x14ac:dyDescent="0.3">
      <c r="A18" s="1" t="s">
        <v>278</v>
      </c>
      <c r="B18" s="1"/>
    </row>
  </sheetData>
  <sheetProtection formatCells="0" formatColumns="0" formatRows="0" insertColumns="0" insertRows="0" insertHyperlinks="0" deleteColumns="0" deleteRows="0" sort="0" autoFilter="0" pivotTables="0"/>
  <mergeCells count="10">
    <mergeCell ref="A1:F1"/>
    <mergeCell ref="A2:F2"/>
    <mergeCell ref="A3:F3"/>
    <mergeCell ref="A4:F4"/>
    <mergeCell ref="A14:D14"/>
    <mergeCell ref="A10:D10"/>
    <mergeCell ref="A7:D7"/>
    <mergeCell ref="A8:D8"/>
    <mergeCell ref="A5:F5"/>
    <mergeCell ref="A12:D12"/>
  </mergeCell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pageSetUpPr fitToPage="1"/>
  </sheetPr>
  <dimension ref="A1:R66"/>
  <sheetViews>
    <sheetView tabSelected="1" topLeftCell="C1" zoomScale="70" zoomScaleNormal="70" workbookViewId="0">
      <pane xSplit="5" ySplit="9" topLeftCell="H10" activePane="bottomRight" state="frozen"/>
      <selection activeCell="C1" sqref="C1"/>
      <selection pane="topRight" activeCell="G1" sqref="G1"/>
      <selection pane="bottomLeft" activeCell="C9" sqref="C9"/>
      <selection pane="bottomRight" activeCell="C50" sqref="A50:XFD50"/>
    </sheetView>
  </sheetViews>
  <sheetFormatPr baseColWidth="10" defaultRowHeight="15" x14ac:dyDescent="0.25"/>
  <cols>
    <col min="1" max="1" width="4.5703125" hidden="1" customWidth="1"/>
    <col min="2" max="2" width="5" style="26" bestFit="1" customWidth="1"/>
    <col min="3" max="3" width="5" style="259" customWidth="1"/>
    <col min="4" max="4" width="15" customWidth="1"/>
    <col min="5" max="5" width="34.5703125" customWidth="1"/>
    <col min="6" max="6" width="20.5703125" style="26" customWidth="1"/>
    <col min="7" max="7" width="18.140625" hidden="1" customWidth="1"/>
    <col min="8" max="8" width="12.28515625" style="26" customWidth="1"/>
    <col min="9" max="9" width="14.85546875" style="26" customWidth="1"/>
    <col min="10" max="10" width="23.28515625" style="26" customWidth="1"/>
    <col min="11" max="11" width="20.42578125" style="26" customWidth="1"/>
    <col min="12" max="12" width="30.5703125" customWidth="1"/>
    <col min="13" max="13" width="85.7109375" customWidth="1"/>
    <col min="16" max="16" width="13.7109375" bestFit="1" customWidth="1"/>
    <col min="17" max="17" width="12.7109375" bestFit="1" customWidth="1"/>
    <col min="18" max="18" width="15.28515625" bestFit="1" customWidth="1"/>
  </cols>
  <sheetData>
    <row r="1" spans="1:18" ht="42" customHeight="1" x14ac:dyDescent="0.25">
      <c r="C1" s="381" t="s">
        <v>442</v>
      </c>
      <c r="D1" s="381"/>
      <c r="E1" s="381"/>
      <c r="F1" s="381"/>
      <c r="G1" s="381"/>
      <c r="H1" s="381"/>
      <c r="I1" s="381"/>
      <c r="J1" s="381"/>
      <c r="K1" s="381"/>
      <c r="L1" s="381"/>
      <c r="M1" s="381"/>
    </row>
    <row r="2" spans="1:18" ht="15.75" x14ac:dyDescent="0.25">
      <c r="A2" s="359" t="s">
        <v>1</v>
      </c>
      <c r="B2" s="359"/>
      <c r="C2" s="359"/>
      <c r="D2" s="359"/>
      <c r="E2" s="359"/>
      <c r="F2" s="359"/>
      <c r="G2" s="359"/>
      <c r="H2" s="359"/>
      <c r="I2" s="359"/>
      <c r="J2" s="359"/>
      <c r="K2" s="359"/>
      <c r="L2" s="359"/>
      <c r="M2" s="359"/>
    </row>
    <row r="3" spans="1:18" ht="15.75" x14ac:dyDescent="0.25">
      <c r="A3" s="223"/>
      <c r="B3" s="220"/>
      <c r="C3" s="15"/>
      <c r="D3" s="361" t="s">
        <v>12</v>
      </c>
      <c r="E3" s="361"/>
      <c r="F3" s="361"/>
      <c r="G3" s="361"/>
      <c r="H3" s="361"/>
      <c r="I3" s="361"/>
      <c r="J3" s="361"/>
      <c r="K3" s="361"/>
      <c r="L3" s="361"/>
      <c r="M3" s="361"/>
    </row>
    <row r="4" spans="1:18" ht="15.75" x14ac:dyDescent="0.25">
      <c r="A4" s="387" t="s">
        <v>54</v>
      </c>
      <c r="B4" s="387"/>
      <c r="C4" s="387"/>
      <c r="D4" s="387"/>
      <c r="E4" s="387"/>
      <c r="F4" s="387"/>
      <c r="G4" s="387"/>
      <c r="H4" s="387"/>
      <c r="I4" s="387"/>
      <c r="J4" s="387"/>
      <c r="K4" s="387"/>
      <c r="L4" s="387"/>
      <c r="M4" s="387"/>
    </row>
    <row r="5" spans="1:18" ht="15.6" customHeight="1" x14ac:dyDescent="0.25">
      <c r="A5" s="217"/>
      <c r="B5" s="387" t="str">
        <f>' En Tramite '!$A$2</f>
        <v>INSTITUTO DE ACUEDUCTOS Y ALCANTARILLADOS NACIONALES</v>
      </c>
      <c r="C5" s="387"/>
      <c r="D5" s="387"/>
      <c r="E5" s="387"/>
      <c r="F5" s="387"/>
      <c r="G5" s="387"/>
      <c r="H5" s="387"/>
      <c r="I5" s="387"/>
      <c r="J5" s="387"/>
      <c r="K5" s="387"/>
      <c r="L5" s="387"/>
      <c r="M5" s="387"/>
    </row>
    <row r="6" spans="1:18" ht="21.6" customHeight="1" x14ac:dyDescent="0.25">
      <c r="A6" s="217"/>
      <c r="B6" s="387" t="s">
        <v>233</v>
      </c>
      <c r="C6" s="387"/>
      <c r="D6" s="387"/>
      <c r="E6" s="387"/>
      <c r="F6" s="387"/>
      <c r="G6" s="387"/>
      <c r="H6" s="387"/>
      <c r="I6" s="387"/>
      <c r="J6" s="387"/>
      <c r="K6" s="387"/>
      <c r="L6" s="387"/>
      <c r="M6" s="387"/>
    </row>
    <row r="7" spans="1:18" ht="24" customHeight="1" x14ac:dyDescent="0.25">
      <c r="A7" s="16"/>
      <c r="B7" s="384"/>
      <c r="C7" s="384"/>
      <c r="D7" s="385"/>
      <c r="E7" s="385"/>
      <c r="F7" s="385"/>
      <c r="G7" s="385"/>
      <c r="H7" s="385"/>
      <c r="I7" s="385"/>
      <c r="J7" s="385"/>
      <c r="K7" s="385"/>
      <c r="L7" s="385"/>
      <c r="M7" s="385"/>
    </row>
    <row r="8" spans="1:18" ht="44.25" customHeight="1" x14ac:dyDescent="0.25">
      <c r="A8" s="218" t="s">
        <v>3</v>
      </c>
      <c r="B8" s="219" t="s">
        <v>2</v>
      </c>
      <c r="C8" s="219" t="s">
        <v>315</v>
      </c>
      <c r="D8" s="224" t="s">
        <v>8</v>
      </c>
      <c r="E8" s="224" t="s">
        <v>4</v>
      </c>
      <c r="F8" s="225" t="s">
        <v>55</v>
      </c>
      <c r="G8" s="226" t="s">
        <v>56</v>
      </c>
      <c r="H8" s="226" t="s">
        <v>57</v>
      </c>
      <c r="I8" s="226" t="s">
        <v>58</v>
      </c>
      <c r="J8" s="226" t="s">
        <v>59</v>
      </c>
      <c r="K8" s="226" t="s">
        <v>52</v>
      </c>
      <c r="L8" s="226" t="s">
        <v>202</v>
      </c>
      <c r="M8" s="226" t="s">
        <v>276</v>
      </c>
    </row>
    <row r="9" spans="1:18" ht="23.25" customHeight="1" x14ac:dyDescent="0.25">
      <c r="A9" s="386" t="s">
        <v>60</v>
      </c>
      <c r="B9" s="386"/>
      <c r="C9" s="386"/>
      <c r="D9" s="386"/>
      <c r="E9" s="386"/>
      <c r="F9" s="178">
        <f>SUM(F10+F15+F18+F20+F29+F34+F37+F53+F60)</f>
        <v>1396011451.73</v>
      </c>
      <c r="G9" s="179"/>
      <c r="H9" s="179"/>
      <c r="I9" s="179"/>
      <c r="J9" s="331">
        <f>SUM(J10+J15+J18+J20+J29+J34+J37+J53+J60)</f>
        <v>549940364.36527002</v>
      </c>
      <c r="K9" s="331">
        <f>SUM(K10+K15+K18+K20+K29+K34+K37+K53+K60)</f>
        <v>846071087.36473</v>
      </c>
      <c r="L9" s="180"/>
      <c r="M9" s="28"/>
      <c r="P9" s="53"/>
      <c r="Q9" s="54"/>
      <c r="R9" s="53"/>
    </row>
    <row r="10" spans="1:18" ht="15.75" x14ac:dyDescent="0.25">
      <c r="A10" s="388" t="s">
        <v>0</v>
      </c>
      <c r="B10" s="389"/>
      <c r="C10" s="389"/>
      <c r="D10" s="389"/>
      <c r="E10" s="389"/>
      <c r="F10" s="102">
        <f>SUM(F11:F14)</f>
        <v>109632981.49000001</v>
      </c>
      <c r="G10" s="17"/>
      <c r="H10" s="114"/>
      <c r="I10" s="115"/>
      <c r="J10" s="332">
        <f>SUM(J11:J14)</f>
        <v>37673332.120000005</v>
      </c>
      <c r="K10" s="332">
        <f>SUM(K11:K14)</f>
        <v>71959649.370000005</v>
      </c>
      <c r="L10" s="36"/>
      <c r="M10" s="18"/>
      <c r="P10" s="54"/>
    </row>
    <row r="11" spans="1:18" ht="152.25" customHeight="1" x14ac:dyDescent="0.25">
      <c r="A11" s="56"/>
      <c r="B11" s="51">
        <v>1</v>
      </c>
      <c r="C11" s="201">
        <v>1</v>
      </c>
      <c r="D11" s="156" t="s">
        <v>220</v>
      </c>
      <c r="E11" s="21" t="s">
        <v>232</v>
      </c>
      <c r="F11" s="106">
        <v>37997305</v>
      </c>
      <c r="G11" s="164">
        <v>12000</v>
      </c>
      <c r="H11" s="168">
        <v>0.104</v>
      </c>
      <c r="I11" s="134">
        <v>0.1</v>
      </c>
      <c r="J11" s="162">
        <v>3799730.5</v>
      </c>
      <c r="K11" s="162">
        <f>F11-J11</f>
        <v>34197574.5</v>
      </c>
      <c r="L11" s="166"/>
      <c r="M11" s="133" t="s">
        <v>390</v>
      </c>
      <c r="P11" s="54"/>
    </row>
    <row r="12" spans="1:18" ht="249.75" customHeight="1" x14ac:dyDescent="0.25">
      <c r="A12" s="58" t="s">
        <v>61</v>
      </c>
      <c r="B12" s="51">
        <v>2</v>
      </c>
      <c r="C12" s="201">
        <v>2</v>
      </c>
      <c r="D12" s="156" t="s">
        <v>62</v>
      </c>
      <c r="E12" s="21" t="s">
        <v>221</v>
      </c>
      <c r="F12" s="106">
        <v>44710358.490000002</v>
      </c>
      <c r="G12" s="23">
        <v>20000</v>
      </c>
      <c r="H12" s="167">
        <v>0.76</v>
      </c>
      <c r="I12" s="168">
        <v>0.65</v>
      </c>
      <c r="J12" s="131">
        <v>28940895.010000002</v>
      </c>
      <c r="K12" s="162">
        <f>F12-J12</f>
        <v>15769463.48</v>
      </c>
      <c r="L12" s="166" t="s">
        <v>235</v>
      </c>
      <c r="M12" s="133" t="s">
        <v>391</v>
      </c>
    </row>
    <row r="13" spans="1:18" ht="204" customHeight="1" x14ac:dyDescent="0.25">
      <c r="A13" s="2"/>
      <c r="B13" s="51">
        <v>3</v>
      </c>
      <c r="C13" s="201">
        <v>3</v>
      </c>
      <c r="D13" s="21" t="s">
        <v>63</v>
      </c>
      <c r="E13" s="21" t="s">
        <v>64</v>
      </c>
      <c r="F13" s="106">
        <v>20955798</v>
      </c>
      <c r="G13" s="23">
        <v>11324</v>
      </c>
      <c r="H13" s="168">
        <v>0.23</v>
      </c>
      <c r="I13" s="168">
        <v>0.21</v>
      </c>
      <c r="J13" s="131">
        <v>4335754.6100000003</v>
      </c>
      <c r="K13" s="162">
        <f>F13-J13</f>
        <v>16620043.390000001</v>
      </c>
      <c r="L13" s="166" t="s">
        <v>376</v>
      </c>
      <c r="M13" s="125" t="s">
        <v>392</v>
      </c>
    </row>
    <row r="14" spans="1:18" ht="155.25" customHeight="1" x14ac:dyDescent="0.25">
      <c r="A14" s="2"/>
      <c r="B14" s="109">
        <v>4</v>
      </c>
      <c r="C14" s="201">
        <v>4</v>
      </c>
      <c r="D14" s="21" t="s">
        <v>236</v>
      </c>
      <c r="E14" s="21" t="s">
        <v>237</v>
      </c>
      <c r="F14" s="106">
        <v>5969520</v>
      </c>
      <c r="G14" s="23"/>
      <c r="H14" s="168">
        <v>0.109</v>
      </c>
      <c r="I14" s="168">
        <v>0.1</v>
      </c>
      <c r="J14" s="131">
        <v>596952</v>
      </c>
      <c r="K14" s="162">
        <f>F14-J14</f>
        <v>5372568</v>
      </c>
      <c r="L14" s="166" t="s">
        <v>377</v>
      </c>
      <c r="M14" s="169" t="s">
        <v>393</v>
      </c>
    </row>
    <row r="15" spans="1:18" ht="15.75" x14ac:dyDescent="0.25">
      <c r="A15" s="372" t="s">
        <v>65</v>
      </c>
      <c r="B15" s="373"/>
      <c r="C15" s="373"/>
      <c r="D15" s="373"/>
      <c r="E15" s="373"/>
      <c r="F15" s="103">
        <f>SUM(F16:F17)</f>
        <v>16733108.800000001</v>
      </c>
      <c r="G15" s="59"/>
      <c r="H15" s="116"/>
      <c r="I15" s="19"/>
      <c r="J15" s="332">
        <f>SUM(J16:J17)</f>
        <v>12625707.15</v>
      </c>
      <c r="K15" s="332">
        <f>SUM(K16:K17)</f>
        <v>4107401.6499999994</v>
      </c>
      <c r="L15" s="60"/>
      <c r="M15" s="20"/>
    </row>
    <row r="16" spans="1:18" ht="151.5" customHeight="1" x14ac:dyDescent="0.25">
      <c r="A16" s="61" t="s">
        <v>61</v>
      </c>
      <c r="B16" s="51">
        <v>5</v>
      </c>
      <c r="C16" s="201">
        <v>5</v>
      </c>
      <c r="D16" s="21" t="s">
        <v>66</v>
      </c>
      <c r="E16" s="21" t="s">
        <v>67</v>
      </c>
      <c r="F16" s="106">
        <v>8389870</v>
      </c>
      <c r="G16" s="23">
        <v>8153</v>
      </c>
      <c r="H16" s="168">
        <v>1</v>
      </c>
      <c r="I16" s="168">
        <v>0.91</v>
      </c>
      <c r="J16" s="131">
        <v>7634781.7000000002</v>
      </c>
      <c r="K16" s="162">
        <f>F16-J16</f>
        <v>755088.29999999981</v>
      </c>
      <c r="L16" s="166" t="s">
        <v>238</v>
      </c>
      <c r="M16" s="125" t="s">
        <v>394</v>
      </c>
    </row>
    <row r="17" spans="1:13" ht="195.75" customHeight="1" x14ac:dyDescent="0.25">
      <c r="A17" s="62" t="s">
        <v>61</v>
      </c>
      <c r="B17" s="51">
        <v>6</v>
      </c>
      <c r="C17" s="201">
        <v>6</v>
      </c>
      <c r="D17" s="21" t="s">
        <v>68</v>
      </c>
      <c r="E17" s="21" t="s">
        <v>69</v>
      </c>
      <c r="F17" s="131">
        <v>8343238.7999999998</v>
      </c>
      <c r="G17" s="23">
        <v>8397</v>
      </c>
      <c r="H17" s="168">
        <v>0.94499999999999995</v>
      </c>
      <c r="I17" s="168">
        <v>0.6</v>
      </c>
      <c r="J17" s="131">
        <v>4990925.45</v>
      </c>
      <c r="K17" s="162">
        <f>F17-J17</f>
        <v>3352313.3499999996</v>
      </c>
      <c r="L17" s="166" t="s">
        <v>395</v>
      </c>
      <c r="M17" s="125" t="s">
        <v>396</v>
      </c>
    </row>
    <row r="18" spans="1:13" ht="15.75" x14ac:dyDescent="0.25">
      <c r="A18" s="372" t="s">
        <v>70</v>
      </c>
      <c r="B18" s="373"/>
      <c r="C18" s="373"/>
      <c r="D18" s="373"/>
      <c r="E18" s="373"/>
      <c r="F18" s="103">
        <f>SUM(F19)</f>
        <v>111308228.38</v>
      </c>
      <c r="G18" s="59"/>
      <c r="H18" s="116"/>
      <c r="I18" s="19"/>
      <c r="J18" s="332">
        <f>SUM(J19)</f>
        <v>42608789.82</v>
      </c>
      <c r="K18" s="332">
        <f>SUM(K19)</f>
        <v>68699438.560000002</v>
      </c>
      <c r="L18" s="60"/>
      <c r="M18" s="20"/>
    </row>
    <row r="19" spans="1:13" ht="273.75" customHeight="1" x14ac:dyDescent="0.25">
      <c r="A19" s="63" t="s">
        <v>61</v>
      </c>
      <c r="B19" s="108">
        <v>7</v>
      </c>
      <c r="C19" s="256">
        <v>7</v>
      </c>
      <c r="D19" s="128" t="s">
        <v>71</v>
      </c>
      <c r="E19" s="128" t="s">
        <v>246</v>
      </c>
      <c r="F19" s="129">
        <v>111308228.38</v>
      </c>
      <c r="G19" s="130">
        <v>115000</v>
      </c>
      <c r="H19" s="319">
        <v>0.62139999999999995</v>
      </c>
      <c r="I19" s="319">
        <v>0.38</v>
      </c>
      <c r="J19" s="131">
        <v>42608789.82</v>
      </c>
      <c r="K19" s="113">
        <f>F19-J19</f>
        <v>68699438.560000002</v>
      </c>
      <c r="L19" s="132" t="s">
        <v>397</v>
      </c>
      <c r="M19" s="170" t="s">
        <v>398</v>
      </c>
    </row>
    <row r="20" spans="1:13" ht="15.75" x14ac:dyDescent="0.25">
      <c r="A20" s="372" t="s">
        <v>7</v>
      </c>
      <c r="B20" s="373"/>
      <c r="C20" s="373"/>
      <c r="D20" s="373"/>
      <c r="E20" s="373"/>
      <c r="F20" s="103">
        <f>SUM(F21:F28)</f>
        <v>330645744.34999996</v>
      </c>
      <c r="G20" s="59"/>
      <c r="H20" s="116"/>
      <c r="I20" s="19"/>
      <c r="J20" s="333">
        <f>SUM(J21:J28)</f>
        <v>90576873.480000004</v>
      </c>
      <c r="K20" s="333">
        <f>SUM(K21:K28)</f>
        <v>240068870.86999997</v>
      </c>
      <c r="L20" s="64"/>
      <c r="M20" s="20"/>
    </row>
    <row r="21" spans="1:13" ht="249" customHeight="1" x14ac:dyDescent="0.25">
      <c r="A21" s="65"/>
      <c r="B21" s="51">
        <v>8</v>
      </c>
      <c r="C21" s="201">
        <v>8</v>
      </c>
      <c r="D21" s="57" t="s">
        <v>72</v>
      </c>
      <c r="E21" s="57" t="s">
        <v>245</v>
      </c>
      <c r="F21" s="131">
        <v>5436924.1100000003</v>
      </c>
      <c r="G21" s="23">
        <v>3708</v>
      </c>
      <c r="H21" s="168">
        <v>0.51</v>
      </c>
      <c r="I21" s="168">
        <v>0.41</v>
      </c>
      <c r="J21" s="131">
        <v>2247624.4300000002</v>
      </c>
      <c r="K21" s="162">
        <f t="shared" ref="K21:K28" si="0">F21-J21</f>
        <v>3189299.68</v>
      </c>
      <c r="L21" s="166" t="s">
        <v>272</v>
      </c>
      <c r="M21" s="125" t="s">
        <v>450</v>
      </c>
    </row>
    <row r="22" spans="1:13" ht="149.25" customHeight="1" x14ac:dyDescent="0.25">
      <c r="A22" s="66"/>
      <c r="B22" s="51">
        <v>9</v>
      </c>
      <c r="C22" s="201">
        <v>9</v>
      </c>
      <c r="D22" s="173" t="s">
        <v>73</v>
      </c>
      <c r="E22" s="173" t="s">
        <v>75</v>
      </c>
      <c r="F22" s="131">
        <v>12268822.07</v>
      </c>
      <c r="G22" s="106"/>
      <c r="H22" s="320">
        <v>0.87</v>
      </c>
      <c r="I22" s="168">
        <v>0.76</v>
      </c>
      <c r="J22" s="131">
        <v>9324304.7699999996</v>
      </c>
      <c r="K22" s="162">
        <f t="shared" si="0"/>
        <v>2944517.3000000007</v>
      </c>
      <c r="L22" s="166" t="s">
        <v>399</v>
      </c>
      <c r="M22" s="174" t="s">
        <v>400</v>
      </c>
    </row>
    <row r="23" spans="1:13" ht="154.5" customHeight="1" x14ac:dyDescent="0.25">
      <c r="A23" s="66"/>
      <c r="B23" s="117">
        <v>10</v>
      </c>
      <c r="C23" s="201">
        <v>10</v>
      </c>
      <c r="D23" s="173" t="s">
        <v>7</v>
      </c>
      <c r="E23" s="173" t="s">
        <v>76</v>
      </c>
      <c r="F23" s="131">
        <v>7967821.5700000003</v>
      </c>
      <c r="G23" s="57"/>
      <c r="H23" s="168">
        <v>0.88</v>
      </c>
      <c r="I23" s="168">
        <v>0.86</v>
      </c>
      <c r="J23" s="131">
        <v>6852326.5499999998</v>
      </c>
      <c r="K23" s="162">
        <f t="shared" si="0"/>
        <v>1115495.0200000005</v>
      </c>
      <c r="L23" s="166" t="s">
        <v>401</v>
      </c>
      <c r="M23" s="174" t="s">
        <v>402</v>
      </c>
    </row>
    <row r="24" spans="1:13" ht="206.25" customHeight="1" x14ac:dyDescent="0.25">
      <c r="A24" s="66"/>
      <c r="B24" s="245"/>
      <c r="C24" s="201">
        <v>11</v>
      </c>
      <c r="D24" s="246" t="s">
        <v>310</v>
      </c>
      <c r="E24" s="246" t="s">
        <v>311</v>
      </c>
      <c r="F24" s="131">
        <v>1423913.09</v>
      </c>
      <c r="G24" s="57"/>
      <c r="H24" s="168">
        <v>1</v>
      </c>
      <c r="I24" s="168">
        <v>0</v>
      </c>
      <c r="J24" s="334">
        <v>0</v>
      </c>
      <c r="K24" s="162">
        <f t="shared" si="0"/>
        <v>1423913.09</v>
      </c>
      <c r="L24" s="166" t="s">
        <v>403</v>
      </c>
      <c r="M24" s="244" t="s">
        <v>373</v>
      </c>
    </row>
    <row r="25" spans="1:13" ht="196.5" customHeight="1" x14ac:dyDescent="0.25">
      <c r="A25" s="66"/>
      <c r="B25" s="245"/>
      <c r="C25" s="201">
        <v>12</v>
      </c>
      <c r="D25" s="246" t="s">
        <v>310</v>
      </c>
      <c r="E25" s="246" t="s">
        <v>312</v>
      </c>
      <c r="F25" s="131">
        <v>244314.13</v>
      </c>
      <c r="G25" s="57"/>
      <c r="H25" s="168">
        <v>1</v>
      </c>
      <c r="I25" s="168">
        <v>0</v>
      </c>
      <c r="J25" s="334">
        <v>0</v>
      </c>
      <c r="K25" s="162">
        <f t="shared" si="0"/>
        <v>244314.13</v>
      </c>
      <c r="L25" s="166" t="s">
        <v>404</v>
      </c>
      <c r="M25" s="244" t="s">
        <v>374</v>
      </c>
    </row>
    <row r="26" spans="1:13" ht="132" customHeight="1" x14ac:dyDescent="0.25">
      <c r="A26" s="66"/>
      <c r="B26" s="117">
        <v>11</v>
      </c>
      <c r="C26" s="201">
        <v>13</v>
      </c>
      <c r="D26" s="173" t="s">
        <v>78</v>
      </c>
      <c r="E26" s="173" t="s">
        <v>79</v>
      </c>
      <c r="F26" s="171">
        <v>6405133.25</v>
      </c>
      <c r="G26" s="172">
        <v>208000</v>
      </c>
      <c r="H26" s="168">
        <v>1</v>
      </c>
      <c r="I26" s="168">
        <v>0.71</v>
      </c>
      <c r="J26" s="131">
        <v>4546207.21</v>
      </c>
      <c r="K26" s="162">
        <f t="shared" si="0"/>
        <v>1858926.04</v>
      </c>
      <c r="L26" s="166" t="s">
        <v>405</v>
      </c>
      <c r="M26" s="174" t="s">
        <v>406</v>
      </c>
    </row>
    <row r="27" spans="1:13" ht="204" customHeight="1" x14ac:dyDescent="0.25">
      <c r="A27" s="67" t="s">
        <v>61</v>
      </c>
      <c r="B27" s="374">
        <v>12</v>
      </c>
      <c r="C27" s="382">
        <v>14</v>
      </c>
      <c r="D27" s="375" t="s">
        <v>80</v>
      </c>
      <c r="E27" s="173" t="s">
        <v>81</v>
      </c>
      <c r="F27" s="131">
        <v>197375605.38999999</v>
      </c>
      <c r="G27" s="23">
        <v>146788</v>
      </c>
      <c r="H27" s="168">
        <v>0.246</v>
      </c>
      <c r="I27" s="168">
        <v>0.25</v>
      </c>
      <c r="J27" s="131">
        <v>49343901.350000001</v>
      </c>
      <c r="K27" s="162">
        <f t="shared" si="0"/>
        <v>148031704.03999999</v>
      </c>
      <c r="L27" s="354" t="s">
        <v>407</v>
      </c>
      <c r="M27" s="348" t="s">
        <v>408</v>
      </c>
    </row>
    <row r="28" spans="1:13" ht="155.25" customHeight="1" x14ac:dyDescent="0.25">
      <c r="A28" s="67" t="s">
        <v>61</v>
      </c>
      <c r="B28" s="374"/>
      <c r="C28" s="383"/>
      <c r="D28" s="375"/>
      <c r="E28" s="173" t="s">
        <v>82</v>
      </c>
      <c r="F28" s="131">
        <v>99523210.739999995</v>
      </c>
      <c r="G28" s="23">
        <v>146788</v>
      </c>
      <c r="H28" s="168">
        <v>0.2412</v>
      </c>
      <c r="I28" s="168">
        <v>0.18</v>
      </c>
      <c r="J28" s="131">
        <v>18262509.170000002</v>
      </c>
      <c r="K28" s="162">
        <f t="shared" si="0"/>
        <v>81260701.569999993</v>
      </c>
      <c r="L28" s="351" t="s">
        <v>409</v>
      </c>
      <c r="M28" s="348" t="s">
        <v>410</v>
      </c>
    </row>
    <row r="29" spans="1:13" ht="15.75" x14ac:dyDescent="0.25">
      <c r="A29" s="376" t="s">
        <v>87</v>
      </c>
      <c r="B29" s="377"/>
      <c r="C29" s="377"/>
      <c r="D29" s="377"/>
      <c r="E29" s="378"/>
      <c r="F29" s="104">
        <f>SUM(F30:F33)</f>
        <v>44614103.25</v>
      </c>
      <c r="G29" s="59"/>
      <c r="H29" s="116"/>
      <c r="I29" s="19"/>
      <c r="J29" s="335">
        <f>SUM(J30:J33)</f>
        <v>35932812.289999999</v>
      </c>
      <c r="K29" s="335">
        <f>SUM(K30:K33)</f>
        <v>8681290.9600000009</v>
      </c>
      <c r="L29" s="69"/>
      <c r="M29" s="20"/>
    </row>
    <row r="30" spans="1:13" ht="292.5" customHeight="1" x14ac:dyDescent="0.25">
      <c r="A30" s="61" t="s">
        <v>61</v>
      </c>
      <c r="B30" s="51">
        <v>13</v>
      </c>
      <c r="C30" s="201">
        <v>15</v>
      </c>
      <c r="D30" s="21" t="s">
        <v>83</v>
      </c>
      <c r="E30" s="156" t="s">
        <v>84</v>
      </c>
      <c r="F30" s="131">
        <v>3780910.1</v>
      </c>
      <c r="G30" s="57">
        <v>1500</v>
      </c>
      <c r="H30" s="168">
        <v>0.95</v>
      </c>
      <c r="I30" s="168">
        <v>0.71</v>
      </c>
      <c r="J30" s="131">
        <v>2698057.45</v>
      </c>
      <c r="K30" s="113">
        <f>F30-J30</f>
        <v>1082852.6499999999</v>
      </c>
      <c r="L30" s="135" t="s">
        <v>411</v>
      </c>
      <c r="M30" s="142" t="s">
        <v>412</v>
      </c>
    </row>
    <row r="31" spans="1:13" ht="227.25" customHeight="1" x14ac:dyDescent="0.25">
      <c r="A31" s="63" t="s">
        <v>61</v>
      </c>
      <c r="B31" s="51">
        <v>14</v>
      </c>
      <c r="C31" s="201">
        <v>16</v>
      </c>
      <c r="D31" s="21" t="s">
        <v>85</v>
      </c>
      <c r="E31" s="21" t="s">
        <v>86</v>
      </c>
      <c r="F31" s="131">
        <v>35991186.07</v>
      </c>
      <c r="G31" s="23">
        <v>12028</v>
      </c>
      <c r="H31" s="168">
        <v>0.94</v>
      </c>
      <c r="I31" s="168">
        <v>0.79</v>
      </c>
      <c r="J31" s="131">
        <v>28496923.5</v>
      </c>
      <c r="K31" s="113">
        <f>F31-J31</f>
        <v>7494262.5700000003</v>
      </c>
      <c r="L31" s="135" t="s">
        <v>413</v>
      </c>
      <c r="M31" s="125" t="s">
        <v>414</v>
      </c>
    </row>
    <row r="32" spans="1:13" ht="168.75" customHeight="1" x14ac:dyDescent="0.25">
      <c r="A32" s="70"/>
      <c r="B32" s="51">
        <v>15</v>
      </c>
      <c r="C32" s="201">
        <v>17</v>
      </c>
      <c r="D32" s="21" t="s">
        <v>87</v>
      </c>
      <c r="E32" s="21" t="s">
        <v>79</v>
      </c>
      <c r="F32" s="131">
        <v>2011114.68</v>
      </c>
      <c r="G32" s="23">
        <v>300000</v>
      </c>
      <c r="H32" s="168">
        <v>1</v>
      </c>
      <c r="I32" s="168">
        <v>0.95</v>
      </c>
      <c r="J32" s="131">
        <v>1906938.94</v>
      </c>
      <c r="K32" s="113">
        <f>F32-J32</f>
        <v>104175.73999999999</v>
      </c>
      <c r="L32" s="135" t="s">
        <v>415</v>
      </c>
      <c r="M32" s="125" t="s">
        <v>416</v>
      </c>
    </row>
    <row r="33" spans="1:13" ht="107.25" customHeight="1" x14ac:dyDescent="0.25">
      <c r="A33" s="70"/>
      <c r="B33" s="160"/>
      <c r="C33" s="257">
        <v>18</v>
      </c>
      <c r="D33" s="21" t="s">
        <v>116</v>
      </c>
      <c r="E33" s="21" t="s">
        <v>117</v>
      </c>
      <c r="F33" s="131">
        <v>2830892.4</v>
      </c>
      <c r="G33" s="23">
        <v>3873</v>
      </c>
      <c r="H33" s="168">
        <v>1</v>
      </c>
      <c r="I33" s="168">
        <v>1</v>
      </c>
      <c r="J33" s="131">
        <v>2830892.4</v>
      </c>
      <c r="K33" s="113">
        <f>F33-J33</f>
        <v>0</v>
      </c>
      <c r="L33" s="142" t="s">
        <v>417</v>
      </c>
      <c r="M33" s="125" t="s">
        <v>418</v>
      </c>
    </row>
    <row r="34" spans="1:13" ht="15.75" x14ac:dyDescent="0.25">
      <c r="A34" s="70"/>
      <c r="B34" s="372" t="s">
        <v>179</v>
      </c>
      <c r="C34" s="373"/>
      <c r="D34" s="373"/>
      <c r="E34" s="373"/>
      <c r="F34" s="105">
        <f>SUM(F35:F36)</f>
        <v>8608646.6099999994</v>
      </c>
      <c r="G34" s="71"/>
      <c r="H34" s="321"/>
      <c r="I34" s="322"/>
      <c r="J34" s="336">
        <f>SUM(J35:J36)</f>
        <v>7713552.8099999996</v>
      </c>
      <c r="K34" s="336">
        <f>SUM(K35:K36)</f>
        <v>895093.79999999981</v>
      </c>
      <c r="L34" s="73"/>
      <c r="M34" s="22"/>
    </row>
    <row r="35" spans="1:13" ht="174" customHeight="1" x14ac:dyDescent="0.25">
      <c r="A35" s="70"/>
      <c r="B35" s="51">
        <v>16</v>
      </c>
      <c r="C35" s="201">
        <v>19</v>
      </c>
      <c r="D35" s="21" t="s">
        <v>88</v>
      </c>
      <c r="E35" s="21" t="s">
        <v>89</v>
      </c>
      <c r="F35" s="131">
        <v>1583112.97</v>
      </c>
      <c r="G35" s="57">
        <v>3419</v>
      </c>
      <c r="H35" s="168">
        <v>1</v>
      </c>
      <c r="I35" s="168">
        <v>0.89</v>
      </c>
      <c r="J35" s="131">
        <v>1407704.05</v>
      </c>
      <c r="K35" s="113">
        <f>F35-J35</f>
        <v>175408.91999999993</v>
      </c>
      <c r="L35" s="135"/>
      <c r="M35" s="133" t="s">
        <v>419</v>
      </c>
    </row>
    <row r="36" spans="1:13" ht="179.25" customHeight="1" x14ac:dyDescent="0.25">
      <c r="A36" s="70"/>
      <c r="B36" s="177"/>
      <c r="C36" s="203">
        <v>20</v>
      </c>
      <c r="D36" s="173" t="s">
        <v>88</v>
      </c>
      <c r="E36" s="23" t="s">
        <v>259</v>
      </c>
      <c r="F36" s="131">
        <v>7025533.6399999997</v>
      </c>
      <c r="G36" s="57"/>
      <c r="H36" s="168">
        <v>1</v>
      </c>
      <c r="I36" s="168">
        <v>0.9</v>
      </c>
      <c r="J36" s="131">
        <v>6305848.7599999998</v>
      </c>
      <c r="K36" s="113">
        <f>F36-J36</f>
        <v>719684.87999999989</v>
      </c>
      <c r="L36" s="133" t="s">
        <v>420</v>
      </c>
      <c r="M36" s="133" t="s">
        <v>421</v>
      </c>
    </row>
    <row r="37" spans="1:13" ht="15.75" x14ac:dyDescent="0.25">
      <c r="A37" s="372" t="s">
        <v>167</v>
      </c>
      <c r="B37" s="379"/>
      <c r="C37" s="379"/>
      <c r="D37" s="379"/>
      <c r="E37" s="380"/>
      <c r="F37" s="107">
        <f>SUM(F38:F52)</f>
        <v>405822966.08999997</v>
      </c>
      <c r="G37" s="73"/>
      <c r="H37" s="323"/>
      <c r="I37" s="324"/>
      <c r="J37" s="336">
        <f>SUM(J38:J52)</f>
        <v>148178536.05318499</v>
      </c>
      <c r="K37" s="336">
        <f>SUM(K38:K52)</f>
        <v>257644430.03681496</v>
      </c>
      <c r="L37" s="74"/>
      <c r="M37" s="25"/>
    </row>
    <row r="38" spans="1:13" ht="171.75" customHeight="1" x14ac:dyDescent="0.25">
      <c r="A38" s="82" t="s">
        <v>91</v>
      </c>
      <c r="B38" s="51">
        <v>17</v>
      </c>
      <c r="C38" s="201">
        <v>21</v>
      </c>
      <c r="D38" s="21" t="s">
        <v>92</v>
      </c>
      <c r="E38" s="21" t="s">
        <v>93</v>
      </c>
      <c r="F38" s="131">
        <v>36973504.780000001</v>
      </c>
      <c r="G38" s="23">
        <v>55375</v>
      </c>
      <c r="H38" s="168">
        <v>0.94</v>
      </c>
      <c r="I38" s="168">
        <v>0.59</v>
      </c>
      <c r="J38" s="131">
        <v>21814367.82</v>
      </c>
      <c r="K38" s="113">
        <f t="shared" ref="K38:K49" si="1">F38-J38</f>
        <v>15159136.960000001</v>
      </c>
      <c r="L38" s="133" t="s">
        <v>422</v>
      </c>
      <c r="M38" s="253" t="s">
        <v>363</v>
      </c>
    </row>
    <row r="39" spans="1:13" ht="136.5" customHeight="1" x14ac:dyDescent="0.25">
      <c r="A39" s="82"/>
      <c r="B39" s="214"/>
      <c r="C39" s="201">
        <v>22</v>
      </c>
      <c r="D39" s="215" t="s">
        <v>303</v>
      </c>
      <c r="E39" s="215" t="s">
        <v>274</v>
      </c>
      <c r="F39" s="131">
        <v>61429107.210000001</v>
      </c>
      <c r="G39" s="23"/>
      <c r="H39" s="168">
        <v>0</v>
      </c>
      <c r="I39" s="168">
        <v>1.14E-2</v>
      </c>
      <c r="J39" s="334">
        <v>699411.06</v>
      </c>
      <c r="K39" s="113">
        <f>F39-J39</f>
        <v>60729696.149999999</v>
      </c>
      <c r="L39" s="216" t="s">
        <v>423</v>
      </c>
      <c r="M39" s="213" t="s">
        <v>424</v>
      </c>
    </row>
    <row r="40" spans="1:13" ht="109.5" customHeight="1" x14ac:dyDescent="0.25">
      <c r="A40" s="82"/>
      <c r="B40" s="214"/>
      <c r="C40" s="201">
        <v>23</v>
      </c>
      <c r="D40" s="215" t="s">
        <v>95</v>
      </c>
      <c r="E40" s="215" t="s">
        <v>275</v>
      </c>
      <c r="F40" s="131">
        <v>237412.37</v>
      </c>
      <c r="G40" s="23"/>
      <c r="H40" s="168">
        <v>0</v>
      </c>
      <c r="I40" s="168">
        <v>0</v>
      </c>
      <c r="J40" s="334">
        <v>0</v>
      </c>
      <c r="K40" s="113">
        <f>F40-J40</f>
        <v>237412.37</v>
      </c>
      <c r="L40" s="216" t="s">
        <v>375</v>
      </c>
      <c r="M40" s="213" t="s">
        <v>425</v>
      </c>
    </row>
    <row r="41" spans="1:13" s="254" customFormat="1" ht="249" customHeight="1" x14ac:dyDescent="0.25">
      <c r="A41" s="247" t="s">
        <v>94</v>
      </c>
      <c r="B41" s="248">
        <v>18</v>
      </c>
      <c r="C41" s="258">
        <v>24</v>
      </c>
      <c r="D41" s="156" t="s">
        <v>95</v>
      </c>
      <c r="E41" s="156" t="s">
        <v>96</v>
      </c>
      <c r="F41" s="352">
        <v>10469396.699999999</v>
      </c>
      <c r="G41" s="250">
        <v>1447969</v>
      </c>
      <c r="H41" s="325">
        <v>0.25</v>
      </c>
      <c r="I41" s="325">
        <v>0.25</v>
      </c>
      <c r="J41" s="249">
        <v>2603738.96</v>
      </c>
      <c r="K41" s="251">
        <f t="shared" si="1"/>
        <v>7865657.7399999993</v>
      </c>
      <c r="L41" s="353"/>
      <c r="M41" s="253" t="s">
        <v>426</v>
      </c>
    </row>
    <row r="42" spans="1:13" s="254" customFormat="1" ht="113.25" customHeight="1" x14ac:dyDescent="0.25">
      <c r="A42" s="247" t="s">
        <v>94</v>
      </c>
      <c r="B42" s="248">
        <v>19</v>
      </c>
      <c r="C42" s="258">
        <v>25</v>
      </c>
      <c r="D42" s="156" t="s">
        <v>97</v>
      </c>
      <c r="E42" s="156" t="s">
        <v>98</v>
      </c>
      <c r="F42" s="249">
        <v>6415872.4800000004</v>
      </c>
      <c r="G42" s="250">
        <f>22097+52335</f>
        <v>74432</v>
      </c>
      <c r="H42" s="325">
        <v>0.92</v>
      </c>
      <c r="I42" s="325">
        <v>0.83</v>
      </c>
      <c r="J42" s="249">
        <v>5355328.76</v>
      </c>
      <c r="K42" s="251">
        <f t="shared" si="1"/>
        <v>1060543.7200000007</v>
      </c>
      <c r="L42" s="252" t="s">
        <v>267</v>
      </c>
      <c r="M42" s="253" t="s">
        <v>378</v>
      </c>
    </row>
    <row r="43" spans="1:13" s="254" customFormat="1" ht="186" customHeight="1" x14ac:dyDescent="0.25">
      <c r="A43" s="247" t="s">
        <v>94</v>
      </c>
      <c r="B43" s="248">
        <v>20</v>
      </c>
      <c r="C43" s="258">
        <v>26</v>
      </c>
      <c r="D43" s="156" t="s">
        <v>99</v>
      </c>
      <c r="E43" s="156" t="s">
        <v>100</v>
      </c>
      <c r="F43" s="249">
        <v>8113642.1699999999</v>
      </c>
      <c r="G43" s="250">
        <v>64054</v>
      </c>
      <c r="H43" s="325">
        <v>0.99</v>
      </c>
      <c r="I43" s="325">
        <v>0.85</v>
      </c>
      <c r="J43" s="249">
        <v>6896595.8399999999</v>
      </c>
      <c r="K43" s="251">
        <f t="shared" si="1"/>
        <v>1217046.33</v>
      </c>
      <c r="L43" s="252" t="s">
        <v>427</v>
      </c>
      <c r="M43" s="253" t="s">
        <v>428</v>
      </c>
    </row>
    <row r="44" spans="1:13" ht="207" customHeight="1" x14ac:dyDescent="0.25">
      <c r="A44" s="75" t="s">
        <v>94</v>
      </c>
      <c r="B44" s="51">
        <v>21</v>
      </c>
      <c r="C44" s="201">
        <v>27</v>
      </c>
      <c r="D44" s="21" t="s">
        <v>101</v>
      </c>
      <c r="E44" s="156" t="s">
        <v>102</v>
      </c>
      <c r="F44" s="131">
        <v>8764171.3800000008</v>
      </c>
      <c r="G44" s="23">
        <v>96707</v>
      </c>
      <c r="H44" s="168">
        <v>0.89</v>
      </c>
      <c r="I44" s="168">
        <v>0.53</v>
      </c>
      <c r="J44" s="131">
        <v>4607324.8899999997</v>
      </c>
      <c r="K44" s="113">
        <f t="shared" si="1"/>
        <v>4156846.4900000012</v>
      </c>
      <c r="L44" s="133" t="s">
        <v>239</v>
      </c>
      <c r="M44" s="125" t="s">
        <v>429</v>
      </c>
    </row>
    <row r="45" spans="1:13" ht="186" customHeight="1" x14ac:dyDescent="0.25">
      <c r="A45" s="76" t="s">
        <v>61</v>
      </c>
      <c r="B45" s="51">
        <v>22</v>
      </c>
      <c r="C45" s="201">
        <v>28</v>
      </c>
      <c r="D45" s="21" t="s">
        <v>103</v>
      </c>
      <c r="E45" s="21" t="s">
        <v>104</v>
      </c>
      <c r="F45" s="131">
        <v>7548879.9100000001</v>
      </c>
      <c r="G45" s="23">
        <v>10000</v>
      </c>
      <c r="H45" s="168">
        <v>1</v>
      </c>
      <c r="I45" s="168">
        <v>0.85</v>
      </c>
      <c r="J45" s="131">
        <v>6442969.0031849993</v>
      </c>
      <c r="K45" s="113">
        <f t="shared" si="1"/>
        <v>1105910.9068150008</v>
      </c>
      <c r="L45" s="133"/>
      <c r="M45" s="125" t="s">
        <v>430</v>
      </c>
    </row>
    <row r="46" spans="1:13" ht="236.25" customHeight="1" x14ac:dyDescent="0.25">
      <c r="A46" s="76" t="s">
        <v>61</v>
      </c>
      <c r="B46" s="51">
        <v>23</v>
      </c>
      <c r="C46" s="201">
        <v>29</v>
      </c>
      <c r="D46" s="21" t="s">
        <v>105</v>
      </c>
      <c r="E46" s="21" t="s">
        <v>106</v>
      </c>
      <c r="F46" s="106">
        <v>15688988</v>
      </c>
      <c r="G46" s="23">
        <v>2500</v>
      </c>
      <c r="H46" s="168">
        <v>0.80430000000000001</v>
      </c>
      <c r="I46" s="168">
        <v>0.46</v>
      </c>
      <c r="J46" s="131">
        <v>7193401</v>
      </c>
      <c r="K46" s="113">
        <f t="shared" si="1"/>
        <v>8495587</v>
      </c>
      <c r="L46" s="135" t="s">
        <v>431</v>
      </c>
      <c r="M46" s="253" t="s">
        <v>432</v>
      </c>
    </row>
    <row r="47" spans="1:13" ht="203.25" customHeight="1" x14ac:dyDescent="0.25">
      <c r="A47" s="76" t="s">
        <v>61</v>
      </c>
      <c r="B47" s="110">
        <v>24</v>
      </c>
      <c r="C47" s="242">
        <v>30</v>
      </c>
      <c r="D47" s="136" t="s">
        <v>107</v>
      </c>
      <c r="E47" s="136" t="s">
        <v>108</v>
      </c>
      <c r="F47" s="137">
        <v>238927642</v>
      </c>
      <c r="G47" s="138">
        <v>143627</v>
      </c>
      <c r="H47" s="326">
        <v>0.436</v>
      </c>
      <c r="I47" s="326">
        <v>0.36709999999999998</v>
      </c>
      <c r="J47" s="131">
        <v>87710337.379999995</v>
      </c>
      <c r="K47" s="113">
        <f t="shared" si="1"/>
        <v>151217304.62</v>
      </c>
      <c r="L47" s="135" t="s">
        <v>364</v>
      </c>
      <c r="M47" s="139" t="s">
        <v>433</v>
      </c>
    </row>
    <row r="48" spans="1:13" ht="139.5" customHeight="1" x14ac:dyDescent="0.25">
      <c r="A48" s="76"/>
      <c r="B48" s="51">
        <v>26</v>
      </c>
      <c r="C48" s="201">
        <v>31</v>
      </c>
      <c r="D48" s="21" t="s">
        <v>109</v>
      </c>
      <c r="E48" s="21" t="s">
        <v>110</v>
      </c>
      <c r="F48" s="106">
        <v>1012000</v>
      </c>
      <c r="G48" s="23">
        <v>3000</v>
      </c>
      <c r="H48" s="168">
        <v>0.9</v>
      </c>
      <c r="I48" s="168">
        <v>0.8</v>
      </c>
      <c r="J48" s="131">
        <v>806840.06</v>
      </c>
      <c r="K48" s="113">
        <f t="shared" si="1"/>
        <v>205159.93999999994</v>
      </c>
      <c r="L48" s="133" t="s">
        <v>231</v>
      </c>
      <c r="M48" s="125" t="s">
        <v>434</v>
      </c>
    </row>
    <row r="49" spans="1:13" ht="203.25" customHeight="1" x14ac:dyDescent="0.25">
      <c r="A49" s="76"/>
      <c r="B49" s="51">
        <v>28</v>
      </c>
      <c r="C49" s="201">
        <v>32</v>
      </c>
      <c r="D49" s="21" t="s">
        <v>112</v>
      </c>
      <c r="E49" s="21" t="s">
        <v>113</v>
      </c>
      <c r="F49" s="131">
        <v>6381102.6399999997</v>
      </c>
      <c r="G49" s="23"/>
      <c r="H49" s="327">
        <v>0.88</v>
      </c>
      <c r="I49" s="327">
        <v>0.57999999999999996</v>
      </c>
      <c r="J49" s="131">
        <v>3713163.63</v>
      </c>
      <c r="K49" s="113">
        <f t="shared" si="1"/>
        <v>2667939.0099999998</v>
      </c>
      <c r="L49" s="142" t="s">
        <v>435</v>
      </c>
      <c r="M49" s="125" t="s">
        <v>436</v>
      </c>
    </row>
    <row r="50" spans="1:13" ht="222" customHeight="1" x14ac:dyDescent="0.25">
      <c r="A50" s="76"/>
      <c r="B50" s="160"/>
      <c r="C50" s="257">
        <v>34</v>
      </c>
      <c r="D50" s="156" t="s">
        <v>303</v>
      </c>
      <c r="E50" s="13" t="s">
        <v>304</v>
      </c>
      <c r="F50" s="131">
        <v>559343.12</v>
      </c>
      <c r="G50" s="23"/>
      <c r="H50" s="327">
        <v>0</v>
      </c>
      <c r="I50" s="327">
        <v>0.19</v>
      </c>
      <c r="J50" s="131">
        <v>103798.99</v>
      </c>
      <c r="K50" s="113">
        <f>F50-J50</f>
        <v>455544.13</v>
      </c>
      <c r="L50" s="142"/>
      <c r="M50" s="161" t="s">
        <v>437</v>
      </c>
    </row>
    <row r="51" spans="1:13" ht="84" customHeight="1" x14ac:dyDescent="0.25">
      <c r="A51" s="76"/>
      <c r="B51" s="160"/>
      <c r="C51" s="257">
        <v>35</v>
      </c>
      <c r="D51" s="156" t="s">
        <v>150</v>
      </c>
      <c r="E51" s="13" t="s">
        <v>255</v>
      </c>
      <c r="F51" s="131">
        <v>2145610.0099999998</v>
      </c>
      <c r="G51" s="23"/>
      <c r="H51" s="327">
        <v>0.14000000000000001</v>
      </c>
      <c r="I51" s="327">
        <v>0</v>
      </c>
      <c r="J51" s="131">
        <v>0</v>
      </c>
      <c r="K51" s="113">
        <f>F51-J51</f>
        <v>2145610.0099999998</v>
      </c>
      <c r="L51" s="142"/>
      <c r="M51" s="161" t="s">
        <v>438</v>
      </c>
    </row>
    <row r="52" spans="1:13" ht="100.5" customHeight="1" x14ac:dyDescent="0.25">
      <c r="A52" s="76"/>
      <c r="B52" s="160"/>
      <c r="C52" s="257">
        <v>36</v>
      </c>
      <c r="D52" s="156" t="s">
        <v>252</v>
      </c>
      <c r="E52" s="140" t="s">
        <v>251</v>
      </c>
      <c r="F52" s="131">
        <v>1156293.32</v>
      </c>
      <c r="G52" s="23"/>
      <c r="H52" s="327">
        <v>0.48</v>
      </c>
      <c r="I52" s="327">
        <v>0.2</v>
      </c>
      <c r="J52" s="131">
        <v>231258.66</v>
      </c>
      <c r="K52" s="162">
        <f>F52-J52</f>
        <v>925034.66</v>
      </c>
      <c r="L52" s="142"/>
      <c r="M52" s="161" t="s">
        <v>253</v>
      </c>
    </row>
    <row r="53" spans="1:13" ht="19.5" customHeight="1" x14ac:dyDescent="0.25">
      <c r="A53" s="76" t="s">
        <v>61</v>
      </c>
      <c r="B53" s="372" t="s">
        <v>118</v>
      </c>
      <c r="C53" s="373"/>
      <c r="D53" s="373"/>
      <c r="E53" s="373"/>
      <c r="F53" s="103">
        <f>SUM(F54:F59)</f>
        <v>233080069.09</v>
      </c>
      <c r="G53" s="68"/>
      <c r="H53" s="328"/>
      <c r="I53" s="329"/>
      <c r="J53" s="333">
        <f>SUM(J54:J59)</f>
        <v>80291833.920000002</v>
      </c>
      <c r="K53" s="333">
        <f>SUM(K54:K59)</f>
        <v>152788235.17000002</v>
      </c>
      <c r="L53" s="64"/>
      <c r="M53" s="20"/>
    </row>
    <row r="54" spans="1:13" ht="196.5" customHeight="1" x14ac:dyDescent="0.25">
      <c r="A54" s="75"/>
      <c r="B54" s="51">
        <v>31</v>
      </c>
      <c r="C54" s="201">
        <v>37</v>
      </c>
      <c r="D54" s="21" t="s">
        <v>119</v>
      </c>
      <c r="E54" s="349" t="s">
        <v>120</v>
      </c>
      <c r="F54" s="175">
        <v>211807516.99000001</v>
      </c>
      <c r="G54" s="23">
        <v>192051</v>
      </c>
      <c r="H54" s="168">
        <v>0.42580000000000001</v>
      </c>
      <c r="I54" s="168">
        <v>0.32</v>
      </c>
      <c r="J54" s="131">
        <v>67545417.170000002</v>
      </c>
      <c r="K54" s="113">
        <f t="shared" ref="K54:K59" si="2">F54-J54</f>
        <v>144262099.81999999</v>
      </c>
      <c r="L54" s="135" t="s">
        <v>439</v>
      </c>
      <c r="M54" s="125" t="s">
        <v>440</v>
      </c>
    </row>
    <row r="55" spans="1:13" ht="147" customHeight="1" x14ac:dyDescent="0.25">
      <c r="A55" s="83"/>
      <c r="B55" s="51">
        <v>32</v>
      </c>
      <c r="C55" s="201">
        <v>38</v>
      </c>
      <c r="D55" s="21" t="s">
        <v>121</v>
      </c>
      <c r="E55" s="57" t="s">
        <v>122</v>
      </c>
      <c r="F55" s="175">
        <v>2219519.77</v>
      </c>
      <c r="G55" s="23">
        <v>3353</v>
      </c>
      <c r="H55" s="168">
        <v>1</v>
      </c>
      <c r="I55" s="168">
        <v>0.77</v>
      </c>
      <c r="J55" s="131">
        <v>1709030.22</v>
      </c>
      <c r="K55" s="113">
        <f t="shared" si="2"/>
        <v>510489.55000000005</v>
      </c>
      <c r="L55" s="142" t="s">
        <v>264</v>
      </c>
      <c r="M55" s="125" t="s">
        <v>441</v>
      </c>
    </row>
    <row r="56" spans="1:13" ht="121.5" customHeight="1" x14ac:dyDescent="0.25">
      <c r="A56" s="76"/>
      <c r="B56" s="51">
        <v>33</v>
      </c>
      <c r="C56" s="201">
        <v>39</v>
      </c>
      <c r="D56" s="21" t="s">
        <v>121</v>
      </c>
      <c r="E56" s="57" t="s">
        <v>125</v>
      </c>
      <c r="F56" s="175">
        <v>4957852.79</v>
      </c>
      <c r="G56" s="23">
        <v>3353</v>
      </c>
      <c r="H56" s="168">
        <v>0.97</v>
      </c>
      <c r="I56" s="168">
        <v>0.59</v>
      </c>
      <c r="J56" s="131">
        <v>2912305.45</v>
      </c>
      <c r="K56" s="113">
        <f t="shared" si="2"/>
        <v>2045547.3399999999</v>
      </c>
      <c r="L56" s="142" t="s">
        <v>443</v>
      </c>
      <c r="M56" s="125" t="s">
        <v>379</v>
      </c>
    </row>
    <row r="57" spans="1:13" ht="145.5" customHeight="1" x14ac:dyDescent="0.25">
      <c r="A57" s="76"/>
      <c r="B57" s="51">
        <v>34</v>
      </c>
      <c r="C57" s="201">
        <v>40</v>
      </c>
      <c r="D57" s="21" t="s">
        <v>173</v>
      </c>
      <c r="E57" s="349" t="s">
        <v>224</v>
      </c>
      <c r="F57" s="164">
        <v>8895784.9499999993</v>
      </c>
      <c r="G57" s="23">
        <v>13281</v>
      </c>
      <c r="H57" s="168">
        <v>0.91</v>
      </c>
      <c r="I57" s="168">
        <v>0.41</v>
      </c>
      <c r="J57" s="131">
        <v>3255644.85</v>
      </c>
      <c r="K57" s="113">
        <f t="shared" si="2"/>
        <v>5640140.0999999996</v>
      </c>
      <c r="L57" s="135" t="s">
        <v>365</v>
      </c>
      <c r="M57" s="125" t="s">
        <v>389</v>
      </c>
    </row>
    <row r="58" spans="1:13" ht="155.25" customHeight="1" x14ac:dyDescent="0.25">
      <c r="A58" s="76"/>
      <c r="B58" s="51">
        <v>35</v>
      </c>
      <c r="C58" s="201">
        <v>41</v>
      </c>
      <c r="D58" s="21" t="s">
        <v>126</v>
      </c>
      <c r="E58" s="57" t="s">
        <v>127</v>
      </c>
      <c r="F58" s="175">
        <v>3132584.54</v>
      </c>
      <c r="G58" s="23">
        <v>350000</v>
      </c>
      <c r="H58" s="168">
        <v>0.97299999999999998</v>
      </c>
      <c r="I58" s="168">
        <v>0.93</v>
      </c>
      <c r="J58" s="131">
        <v>2923327.89</v>
      </c>
      <c r="K58" s="113">
        <f t="shared" si="2"/>
        <v>209256.64999999991</v>
      </c>
      <c r="L58" s="135" t="s">
        <v>444</v>
      </c>
      <c r="M58" s="125" t="s">
        <v>445</v>
      </c>
    </row>
    <row r="59" spans="1:13" ht="117.75" customHeight="1" x14ac:dyDescent="0.25">
      <c r="A59" s="76"/>
      <c r="B59" s="51">
        <v>36</v>
      </c>
      <c r="C59" s="201">
        <v>42</v>
      </c>
      <c r="D59" s="21" t="s">
        <v>128</v>
      </c>
      <c r="E59" s="21" t="s">
        <v>129</v>
      </c>
      <c r="F59" s="131">
        <v>2066810.05</v>
      </c>
      <c r="G59" s="23"/>
      <c r="H59" s="168">
        <v>1</v>
      </c>
      <c r="I59" s="168">
        <v>0.94</v>
      </c>
      <c r="J59" s="131">
        <v>1946108.34</v>
      </c>
      <c r="K59" s="113">
        <f t="shared" si="2"/>
        <v>120701.70999999996</v>
      </c>
      <c r="L59" s="142" t="s">
        <v>366</v>
      </c>
      <c r="M59" s="125" t="s">
        <v>380</v>
      </c>
    </row>
    <row r="60" spans="1:13" ht="16.5" customHeight="1" x14ac:dyDescent="0.25">
      <c r="A60" s="77" t="s">
        <v>61</v>
      </c>
      <c r="B60" s="101"/>
      <c r="C60" s="243"/>
      <c r="D60" s="78"/>
      <c r="E60" s="79" t="s">
        <v>130</v>
      </c>
      <c r="F60" s="107">
        <f>SUM(F61:F64)</f>
        <v>135565603.66999999</v>
      </c>
      <c r="G60" s="72"/>
      <c r="H60" s="322"/>
      <c r="I60" s="323"/>
      <c r="J60" s="337">
        <f>SUM(J61:J64)</f>
        <v>94338926.722085014</v>
      </c>
      <c r="K60" s="337">
        <f>SUM(K61:K64)</f>
        <v>41226676.947914988</v>
      </c>
      <c r="L60" s="80"/>
      <c r="M60" s="24"/>
    </row>
    <row r="61" spans="1:13" ht="204" customHeight="1" x14ac:dyDescent="0.25">
      <c r="A61" s="76"/>
      <c r="B61" s="51">
        <v>37</v>
      </c>
      <c r="C61" s="201">
        <v>43</v>
      </c>
      <c r="D61" s="21" t="s">
        <v>131</v>
      </c>
      <c r="E61" s="57" t="s">
        <v>132</v>
      </c>
      <c r="F61" s="175">
        <v>13092688.550000001</v>
      </c>
      <c r="G61" s="23">
        <v>84868</v>
      </c>
      <c r="H61" s="168">
        <v>0.97299999999999998</v>
      </c>
      <c r="I61" s="168">
        <v>0.89</v>
      </c>
      <c r="J61" s="131">
        <v>11587029.369999999</v>
      </c>
      <c r="K61" s="113">
        <f>F61-J61</f>
        <v>1505659.1800000016</v>
      </c>
      <c r="L61" s="135" t="s">
        <v>446</v>
      </c>
      <c r="M61" s="125" t="s">
        <v>447</v>
      </c>
    </row>
    <row r="62" spans="1:13" ht="160.5" customHeight="1" x14ac:dyDescent="0.25">
      <c r="A62" s="81"/>
      <c r="B62" s="51">
        <v>38</v>
      </c>
      <c r="C62" s="201">
        <v>44</v>
      </c>
      <c r="D62" s="21" t="s">
        <v>133</v>
      </c>
      <c r="E62" s="57" t="s">
        <v>134</v>
      </c>
      <c r="F62" s="175">
        <v>116270071.91</v>
      </c>
      <c r="G62" s="23">
        <v>84868</v>
      </c>
      <c r="H62" s="168">
        <v>0.77</v>
      </c>
      <c r="I62" s="168">
        <v>0.67</v>
      </c>
      <c r="J62" s="131">
        <v>77633527.010000005</v>
      </c>
      <c r="K62" s="113">
        <f>F62-J62</f>
        <v>38636544.899999991</v>
      </c>
      <c r="L62" s="142" t="s">
        <v>381</v>
      </c>
      <c r="M62" s="125" t="s">
        <v>448</v>
      </c>
    </row>
    <row r="63" spans="1:13" ht="175.5" customHeight="1" x14ac:dyDescent="0.25">
      <c r="A63" s="76" t="s">
        <v>61</v>
      </c>
      <c r="B63" s="117">
        <v>39</v>
      </c>
      <c r="C63" s="201">
        <v>45</v>
      </c>
      <c r="D63" s="21" t="s">
        <v>135</v>
      </c>
      <c r="E63" s="57" t="s">
        <v>136</v>
      </c>
      <c r="F63" s="175">
        <v>4073543.21</v>
      </c>
      <c r="G63" s="23">
        <v>4014</v>
      </c>
      <c r="H63" s="168">
        <v>0.95499999999999996</v>
      </c>
      <c r="I63" s="168">
        <v>0.89</v>
      </c>
      <c r="J63" s="131">
        <f>F63*0.8885</f>
        <v>3619343.1420849999</v>
      </c>
      <c r="K63" s="113">
        <f>F63-J63</f>
        <v>454200.06791500002</v>
      </c>
      <c r="L63" s="142" t="s">
        <v>265</v>
      </c>
      <c r="M63" s="125" t="s">
        <v>449</v>
      </c>
    </row>
    <row r="64" spans="1:13" ht="202.5" customHeight="1" x14ac:dyDescent="0.25">
      <c r="C64" s="260">
        <v>46</v>
      </c>
      <c r="D64" s="173" t="s">
        <v>257</v>
      </c>
      <c r="E64" s="163" t="s">
        <v>258</v>
      </c>
      <c r="F64" s="175">
        <v>2129300</v>
      </c>
      <c r="G64" s="151"/>
      <c r="H64" s="330">
        <v>0.96399999999999997</v>
      </c>
      <c r="I64" s="330">
        <v>0.7</v>
      </c>
      <c r="J64" s="131">
        <v>1499027.2</v>
      </c>
      <c r="K64" s="113">
        <f>F64-J64</f>
        <v>630272.80000000005</v>
      </c>
      <c r="L64" s="163" t="s">
        <v>266</v>
      </c>
      <c r="M64" s="174" t="s">
        <v>273</v>
      </c>
    </row>
    <row r="66" spans="4:4" ht="16.5" x14ac:dyDescent="0.3">
      <c r="D66" s="1" t="s">
        <v>280</v>
      </c>
    </row>
  </sheetData>
  <sheetProtection formatCells="0" formatColumns="0" formatRows="0" insertColumns="0" insertRows="0" insertHyperlinks="0" deleteColumns="0" deleteRows="0" sort="0" autoFilter="0" pivotTables="0"/>
  <mergeCells count="19">
    <mergeCell ref="C1:M1"/>
    <mergeCell ref="C27:C28"/>
    <mergeCell ref="B7:M7"/>
    <mergeCell ref="A9:E9"/>
    <mergeCell ref="B5:M5"/>
    <mergeCell ref="B6:M6"/>
    <mergeCell ref="A2:M2"/>
    <mergeCell ref="D3:M3"/>
    <mergeCell ref="A4:M4"/>
    <mergeCell ref="A10:E10"/>
    <mergeCell ref="B53:E53"/>
    <mergeCell ref="A15:E15"/>
    <mergeCell ref="A18:E18"/>
    <mergeCell ref="A20:E20"/>
    <mergeCell ref="B27:B28"/>
    <mergeCell ref="D27:D28"/>
    <mergeCell ref="A29:E29"/>
    <mergeCell ref="B34:E34"/>
    <mergeCell ref="A37:E37"/>
  </mergeCells>
  <pageMargins left="0.70866141732283472" right="0.70866141732283472" top="0.74803149606299213" bottom="0.74803149606299213" header="0.31496062992125984" footer="0.31496062992125984"/>
  <pageSetup scale="37" fitToHeight="0" orientation="portrait" r:id="rId1"/>
  <ignoredErrors>
    <ignoredError sqref="K1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7" tint="-0.249977111117893"/>
  </sheetPr>
  <dimension ref="A1:J41"/>
  <sheetViews>
    <sheetView topLeftCell="A5" zoomScale="70" zoomScaleNormal="70" workbookViewId="0">
      <pane xSplit="3" ySplit="7" topLeftCell="E12" activePane="bottomRight" state="frozen"/>
      <selection activeCell="A5" sqref="A5"/>
      <selection pane="topRight" activeCell="D5" sqref="D5"/>
      <selection pane="bottomLeft" activeCell="A12" sqref="A12"/>
      <selection pane="bottomRight" activeCell="A5" sqref="A5:J5"/>
    </sheetView>
  </sheetViews>
  <sheetFormatPr baseColWidth="10" defaultRowHeight="15" x14ac:dyDescent="0.25"/>
  <cols>
    <col min="1" max="1" width="5.28515625" customWidth="1"/>
    <col min="2" max="2" width="34.28515625" customWidth="1"/>
    <col min="3" max="3" width="27.7109375" hidden="1" customWidth="1"/>
    <col min="4" max="4" width="19.28515625" customWidth="1"/>
    <col min="5" max="5" width="11.5703125" bestFit="1" customWidth="1"/>
    <col min="6" max="6" width="16.7109375" customWidth="1"/>
    <col min="7" max="9" width="19.28515625" customWidth="1"/>
    <col min="10" max="10" width="53.140625" customWidth="1"/>
  </cols>
  <sheetData>
    <row r="1" spans="1:10" ht="18" customHeight="1" x14ac:dyDescent="0.25">
      <c r="A1" s="359" t="s">
        <v>1</v>
      </c>
      <c r="B1" s="359"/>
      <c r="C1" s="359"/>
      <c r="D1" s="359"/>
      <c r="E1" s="359"/>
      <c r="F1" s="359"/>
      <c r="G1" s="359"/>
      <c r="H1" s="359"/>
      <c r="I1" s="359"/>
      <c r="J1" s="359"/>
    </row>
    <row r="2" spans="1:10" ht="15.75" x14ac:dyDescent="0.25">
      <c r="A2" s="391" t="s">
        <v>12</v>
      </c>
      <c r="B2" s="391"/>
      <c r="C2" s="391"/>
      <c r="D2" s="391"/>
      <c r="E2" s="391"/>
      <c r="F2" s="391"/>
      <c r="G2" s="391"/>
      <c r="H2" s="391"/>
      <c r="I2" s="391"/>
      <c r="J2" s="391"/>
    </row>
    <row r="3" spans="1:10" ht="15.75" x14ac:dyDescent="0.25">
      <c r="A3" s="387" t="s">
        <v>29</v>
      </c>
      <c r="B3" s="387"/>
      <c r="C3" s="387"/>
      <c r="D3" s="387"/>
      <c r="E3" s="387"/>
      <c r="F3" s="387"/>
      <c r="G3" s="387"/>
      <c r="H3" s="387"/>
      <c r="I3" s="387"/>
      <c r="J3" s="387"/>
    </row>
    <row r="4" spans="1:10" ht="15.75" x14ac:dyDescent="0.25">
      <c r="A4" s="5"/>
      <c r="B4" s="5"/>
      <c r="C4" s="5"/>
      <c r="D4" s="5"/>
      <c r="E4" s="5"/>
      <c r="F4" s="5"/>
      <c r="G4" s="5"/>
      <c r="H4" s="5"/>
      <c r="I4" s="37"/>
      <c r="J4" s="55" t="s">
        <v>223</v>
      </c>
    </row>
    <row r="5" spans="1:10" ht="27.75" customHeight="1" x14ac:dyDescent="0.25">
      <c r="A5" s="381" t="s">
        <v>442</v>
      </c>
      <c r="B5" s="381"/>
      <c r="C5" s="381"/>
      <c r="D5" s="381"/>
      <c r="E5" s="381"/>
      <c r="F5" s="381"/>
      <c r="G5" s="381"/>
      <c r="H5" s="381"/>
      <c r="I5" s="381"/>
      <c r="J5" s="381"/>
    </row>
    <row r="6" spans="1:10" ht="14.45" customHeight="1" x14ac:dyDescent="0.25">
      <c r="A6" s="387" t="str">
        <f>' En Tramite '!$A$2</f>
        <v>INSTITUTO DE ACUEDUCTOS Y ALCANTARILLADOS NACIONALES</v>
      </c>
      <c r="B6" s="387"/>
      <c r="C6" s="387"/>
      <c r="D6" s="387"/>
      <c r="E6" s="387"/>
      <c r="F6" s="387"/>
      <c r="G6" s="387"/>
      <c r="H6" s="387"/>
      <c r="I6" s="387"/>
      <c r="J6" s="387"/>
    </row>
    <row r="7" spans="1:10" ht="14.45" customHeight="1" x14ac:dyDescent="0.25">
      <c r="A7" s="387" t="str">
        <f>' En Tramite '!$A$3</f>
        <v>DIRECCIÓN DE PLANIFICACIÓN</v>
      </c>
      <c r="B7" s="387"/>
      <c r="C7" s="387"/>
      <c r="D7" s="387"/>
      <c r="E7" s="387"/>
      <c r="F7" s="387"/>
      <c r="G7" s="387"/>
      <c r="H7" s="387"/>
      <c r="I7" s="387"/>
      <c r="J7" s="387"/>
    </row>
    <row r="8" spans="1:10" ht="14.45" customHeight="1" x14ac:dyDescent="0.25">
      <c r="A8" s="387" t="s">
        <v>234</v>
      </c>
      <c r="B8" s="387"/>
      <c r="C8" s="387"/>
      <c r="D8" s="387"/>
      <c r="E8" s="387"/>
      <c r="F8" s="387"/>
      <c r="G8" s="387"/>
      <c r="H8" s="387"/>
      <c r="I8" s="387"/>
      <c r="J8" s="387"/>
    </row>
    <row r="9" spans="1:10" ht="33.75" customHeight="1" x14ac:dyDescent="0.25">
      <c r="A9" s="217"/>
      <c r="B9" s="217"/>
      <c r="C9" s="217"/>
      <c r="D9" s="217"/>
      <c r="E9" s="217"/>
      <c r="F9" s="217"/>
      <c r="G9" s="217"/>
      <c r="H9" s="217"/>
      <c r="I9" s="217"/>
      <c r="J9" s="111"/>
    </row>
    <row r="10" spans="1:10" ht="39" customHeight="1" x14ac:dyDescent="0.25">
      <c r="A10" s="221" t="s">
        <v>25</v>
      </c>
      <c r="B10" s="222" t="s">
        <v>13</v>
      </c>
      <c r="C10" s="222" t="s">
        <v>14</v>
      </c>
      <c r="D10" s="222" t="s">
        <v>24</v>
      </c>
      <c r="E10" s="222" t="s">
        <v>28</v>
      </c>
      <c r="F10" s="222" t="s">
        <v>27</v>
      </c>
      <c r="G10" s="222" t="s">
        <v>46</v>
      </c>
      <c r="H10" s="222" t="s">
        <v>138</v>
      </c>
      <c r="I10" s="222" t="s">
        <v>205</v>
      </c>
      <c r="J10" s="222" t="s">
        <v>15</v>
      </c>
    </row>
    <row r="11" spans="1:10" ht="20.25" customHeight="1" x14ac:dyDescent="0.25">
      <c r="A11" s="390" t="s">
        <v>11</v>
      </c>
      <c r="B11" s="390"/>
      <c r="C11" s="30"/>
      <c r="D11" s="29">
        <f>SUM(D12+D16+D18+D20+D26+D36+D22)</f>
        <v>124624547.44000001</v>
      </c>
      <c r="E11" s="30"/>
      <c r="F11" s="30"/>
      <c r="G11" s="29">
        <f>SUM(G12+G16+G18+G20+G26+G36+G22)</f>
        <v>100008959.338</v>
      </c>
      <c r="H11" s="29">
        <f>SUM(H12+H16+H18+H20+H26+H36+H22)</f>
        <v>24615588.101999998</v>
      </c>
      <c r="I11" s="29"/>
      <c r="J11" s="30"/>
    </row>
    <row r="12" spans="1:10" ht="15.75" x14ac:dyDescent="0.25">
      <c r="A12" s="394" t="s">
        <v>7</v>
      </c>
      <c r="B12" s="394"/>
      <c r="C12" s="278"/>
      <c r="D12" s="279">
        <f>SUM(D13:D15)</f>
        <v>30356203.600000001</v>
      </c>
      <c r="E12" s="280"/>
      <c r="F12" s="275"/>
      <c r="G12" s="279">
        <f>SUM(G13:G15)</f>
        <v>28539354.980000004</v>
      </c>
      <c r="H12" s="279">
        <f>SUM(H13:H15)</f>
        <v>1816848.6199999994</v>
      </c>
      <c r="I12" s="279"/>
      <c r="J12" s="274"/>
    </row>
    <row r="13" spans="1:10" ht="258" customHeight="1" x14ac:dyDescent="0.25">
      <c r="A13" s="84">
        <v>1</v>
      </c>
      <c r="B13" s="3" t="s">
        <v>164</v>
      </c>
      <c r="C13" s="3" t="s">
        <v>19</v>
      </c>
      <c r="D13" s="88">
        <v>23660789.57</v>
      </c>
      <c r="E13" s="338">
        <v>0.995</v>
      </c>
      <c r="F13" s="338">
        <v>0.94</v>
      </c>
      <c r="G13" s="88">
        <v>22335785.350000001</v>
      </c>
      <c r="H13" s="98">
        <f>D13-G13</f>
        <v>1325004.2199999988</v>
      </c>
      <c r="I13" s="87" t="s">
        <v>281</v>
      </c>
      <c r="J13" s="264" t="s">
        <v>451</v>
      </c>
    </row>
    <row r="14" spans="1:10" ht="150.75" customHeight="1" x14ac:dyDescent="0.25">
      <c r="A14" s="183">
        <v>2</v>
      </c>
      <c r="B14" s="85" t="s">
        <v>226</v>
      </c>
      <c r="C14" s="85" t="s">
        <v>77</v>
      </c>
      <c r="D14" s="96">
        <v>4860034.03</v>
      </c>
      <c r="E14" s="339">
        <v>1</v>
      </c>
      <c r="F14" s="339">
        <v>0.99</v>
      </c>
      <c r="G14" s="88">
        <v>4655426.5999999996</v>
      </c>
      <c r="H14" s="89">
        <f>D14-G14</f>
        <v>204607.43000000063</v>
      </c>
      <c r="I14" s="91"/>
      <c r="J14" s="185" t="s">
        <v>452</v>
      </c>
    </row>
    <row r="15" spans="1:10" ht="137.25" customHeight="1" x14ac:dyDescent="0.25">
      <c r="A15" s="184">
        <v>3</v>
      </c>
      <c r="B15" s="85" t="s">
        <v>262</v>
      </c>
      <c r="C15" s="85"/>
      <c r="D15" s="96">
        <v>1835380</v>
      </c>
      <c r="E15" s="340">
        <v>0.99</v>
      </c>
      <c r="F15" s="340">
        <v>0.84</v>
      </c>
      <c r="G15" s="88">
        <v>1548143.03</v>
      </c>
      <c r="H15" s="89">
        <f>D15-G15</f>
        <v>287236.96999999997</v>
      </c>
      <c r="I15" s="91"/>
      <c r="J15" s="185" t="s">
        <v>282</v>
      </c>
    </row>
    <row r="16" spans="1:10" ht="15.75" x14ac:dyDescent="0.25">
      <c r="A16" s="392" t="s">
        <v>70</v>
      </c>
      <c r="B16" s="393"/>
      <c r="C16" s="281"/>
      <c r="D16" s="282">
        <f>SUM(D17)</f>
        <v>20365238</v>
      </c>
      <c r="E16" s="341"/>
      <c r="F16" s="342"/>
      <c r="G16" s="276">
        <f>SUM(G17)</f>
        <v>18080258.300000001</v>
      </c>
      <c r="H16" s="283">
        <f>SUM(H17)</f>
        <v>2284979.6999999993</v>
      </c>
      <c r="I16" s="282"/>
      <c r="J16" s="191"/>
    </row>
    <row r="17" spans="1:10" ht="194.25" customHeight="1" x14ac:dyDescent="0.25">
      <c r="A17" s="84">
        <v>4</v>
      </c>
      <c r="B17" s="231" t="s">
        <v>176</v>
      </c>
      <c r="C17" s="3" t="s">
        <v>20</v>
      </c>
      <c r="D17" s="97">
        <v>20365238</v>
      </c>
      <c r="E17" s="338">
        <v>1</v>
      </c>
      <c r="F17" s="338">
        <v>0.89</v>
      </c>
      <c r="G17" s="88">
        <v>18080258.300000001</v>
      </c>
      <c r="H17" s="98">
        <f>D17-G17</f>
        <v>2284979.6999999993</v>
      </c>
      <c r="I17" s="87"/>
      <c r="J17" s="264" t="s">
        <v>283</v>
      </c>
    </row>
    <row r="18" spans="1:10" ht="15.75" x14ac:dyDescent="0.25">
      <c r="A18" s="392" t="s">
        <v>177</v>
      </c>
      <c r="B18" s="393"/>
      <c r="C18" s="281"/>
      <c r="D18" s="282">
        <f>SUM(D19)</f>
        <v>5413130</v>
      </c>
      <c r="E18" s="341"/>
      <c r="F18" s="342"/>
      <c r="G18" s="282">
        <f>SUM(G19)</f>
        <v>4687193.26</v>
      </c>
      <c r="H18" s="282">
        <f>SUM(H19)</f>
        <v>725936.74000000022</v>
      </c>
      <c r="I18" s="282"/>
      <c r="J18" s="191"/>
    </row>
    <row r="19" spans="1:10" ht="198.75" customHeight="1" x14ac:dyDescent="0.25">
      <c r="A19" s="84">
        <v>5</v>
      </c>
      <c r="B19" s="3" t="s">
        <v>166</v>
      </c>
      <c r="C19" s="3"/>
      <c r="D19" s="88">
        <v>5413130</v>
      </c>
      <c r="E19" s="338">
        <v>0.83</v>
      </c>
      <c r="F19" s="338">
        <v>0.87</v>
      </c>
      <c r="G19" s="98">
        <v>4687193.26</v>
      </c>
      <c r="H19" s="98">
        <f>D19-G19</f>
        <v>725936.74000000022</v>
      </c>
      <c r="I19" s="87" t="s">
        <v>284</v>
      </c>
      <c r="J19" s="264" t="s">
        <v>285</v>
      </c>
    </row>
    <row r="20" spans="1:10" ht="15.75" x14ac:dyDescent="0.25">
      <c r="A20" s="392" t="s">
        <v>179</v>
      </c>
      <c r="B20" s="393"/>
      <c r="C20" s="281"/>
      <c r="D20" s="282">
        <f>SUM(D21)</f>
        <v>504916</v>
      </c>
      <c r="E20" s="341"/>
      <c r="F20" s="342"/>
      <c r="G20" s="282">
        <f>SUM(G21)</f>
        <v>58317.798000000003</v>
      </c>
      <c r="H20" s="282">
        <f>SUM(H21)</f>
        <v>446598.20199999999</v>
      </c>
      <c r="I20" s="282"/>
      <c r="J20" s="191"/>
    </row>
    <row r="21" spans="1:10" ht="198" customHeight="1" x14ac:dyDescent="0.25">
      <c r="A21" s="84">
        <v>6</v>
      </c>
      <c r="B21" s="3" t="s">
        <v>219</v>
      </c>
      <c r="C21" s="3" t="s">
        <v>22</v>
      </c>
      <c r="D21" s="88">
        <v>504916</v>
      </c>
      <c r="E21" s="338">
        <v>0.65</v>
      </c>
      <c r="F21" s="338">
        <v>0.12</v>
      </c>
      <c r="G21" s="98">
        <f>D21*0.1155</f>
        <v>58317.798000000003</v>
      </c>
      <c r="H21" s="98">
        <f>D21-G21</f>
        <v>446598.20199999999</v>
      </c>
      <c r="I21" s="87"/>
      <c r="J21" s="264" t="s">
        <v>286</v>
      </c>
    </row>
    <row r="22" spans="1:10" ht="15.75" x14ac:dyDescent="0.25">
      <c r="A22" s="92"/>
      <c r="B22" s="392" t="s">
        <v>147</v>
      </c>
      <c r="C22" s="393"/>
      <c r="D22" s="283">
        <f>SUM(D23:D25)</f>
        <v>3911789.26</v>
      </c>
      <c r="E22" s="343"/>
      <c r="F22" s="341"/>
      <c r="G22" s="276">
        <f>SUM(G23:G25)</f>
        <v>593399.34</v>
      </c>
      <c r="H22" s="276">
        <f>SUM(H23:H25)</f>
        <v>3318389.92</v>
      </c>
      <c r="I22" s="282"/>
      <c r="J22" s="188"/>
    </row>
    <row r="23" spans="1:10" ht="213" customHeight="1" x14ac:dyDescent="0.25">
      <c r="A23" s="120">
        <v>7</v>
      </c>
      <c r="B23" s="85" t="s">
        <v>203</v>
      </c>
      <c r="C23" s="85" t="s">
        <v>90</v>
      </c>
      <c r="D23" s="96">
        <v>3428578.53</v>
      </c>
      <c r="E23" s="344">
        <v>7.0000000000000007E-2</v>
      </c>
      <c r="F23" s="344">
        <v>0.11</v>
      </c>
      <c r="G23" s="98">
        <v>374057.92</v>
      </c>
      <c r="H23" s="98">
        <f>D23-G23</f>
        <v>3054520.61</v>
      </c>
      <c r="I23" s="91"/>
      <c r="J23" s="133" t="s">
        <v>453</v>
      </c>
    </row>
    <row r="24" spans="1:10" ht="131.25" customHeight="1" x14ac:dyDescent="0.25">
      <c r="A24" s="120">
        <v>8</v>
      </c>
      <c r="B24" s="85" t="s">
        <v>313</v>
      </c>
      <c r="C24" s="255"/>
      <c r="D24" s="96">
        <v>322068.73</v>
      </c>
      <c r="E24" s="344">
        <v>1</v>
      </c>
      <c r="F24" s="344">
        <v>0.47</v>
      </c>
      <c r="G24" s="98">
        <v>152208.42000000001</v>
      </c>
      <c r="H24" s="98">
        <f>D24-G24</f>
        <v>169860.30999999997</v>
      </c>
      <c r="I24" s="91"/>
      <c r="J24" s="133" t="s">
        <v>314</v>
      </c>
    </row>
    <row r="25" spans="1:10" ht="135" customHeight="1" x14ac:dyDescent="0.25">
      <c r="A25" s="84">
        <v>9</v>
      </c>
      <c r="B25" s="3" t="s">
        <v>23</v>
      </c>
      <c r="C25" s="277"/>
      <c r="D25" s="88">
        <v>161142</v>
      </c>
      <c r="E25" s="338">
        <v>1</v>
      </c>
      <c r="F25" s="338">
        <v>0.41660771245237121</v>
      </c>
      <c r="G25" s="96">
        <v>67133</v>
      </c>
      <c r="H25" s="98">
        <f>D25-G25</f>
        <v>94009</v>
      </c>
      <c r="I25" s="90"/>
      <c r="J25" s="14" t="s">
        <v>454</v>
      </c>
    </row>
    <row r="26" spans="1:10" ht="15.75" x14ac:dyDescent="0.25">
      <c r="A26" s="392" t="s">
        <v>167</v>
      </c>
      <c r="B26" s="393"/>
      <c r="C26" s="281"/>
      <c r="D26" s="282">
        <f>SUM(D27:D35)</f>
        <v>34725773.18</v>
      </c>
      <c r="E26" s="341"/>
      <c r="F26" s="342"/>
      <c r="G26" s="282">
        <f>SUM(G27:G35)</f>
        <v>27047299.120000001</v>
      </c>
      <c r="H26" s="282">
        <f>SUM(H27:H35)</f>
        <v>7678474.0600000005</v>
      </c>
      <c r="I26" s="282"/>
      <c r="J26" s="191"/>
    </row>
    <row r="27" spans="1:10" ht="135.75" customHeight="1" x14ac:dyDescent="0.25">
      <c r="A27" s="93">
        <v>10</v>
      </c>
      <c r="B27" s="94" t="s">
        <v>174</v>
      </c>
      <c r="C27" s="94" t="s">
        <v>16</v>
      </c>
      <c r="D27" s="95">
        <v>19730605.449999999</v>
      </c>
      <c r="E27" s="345">
        <v>1</v>
      </c>
      <c r="F27" s="345">
        <v>0.93</v>
      </c>
      <c r="G27" s="98">
        <v>18254856.129999999</v>
      </c>
      <c r="H27" s="98">
        <f>(D27-G27)</f>
        <v>1475749.3200000003</v>
      </c>
      <c r="I27" s="87"/>
      <c r="J27" s="157" t="s">
        <v>455</v>
      </c>
    </row>
    <row r="28" spans="1:10" ht="157.5" customHeight="1" x14ac:dyDescent="0.25">
      <c r="A28" s="84">
        <v>11</v>
      </c>
      <c r="B28" s="158" t="s">
        <v>178</v>
      </c>
      <c r="C28" s="3" t="s">
        <v>21</v>
      </c>
      <c r="D28" s="88">
        <v>124036.9</v>
      </c>
      <c r="E28" s="338">
        <v>1</v>
      </c>
      <c r="F28" s="338">
        <v>0.95</v>
      </c>
      <c r="G28" s="98">
        <v>117475.35</v>
      </c>
      <c r="H28" s="98">
        <f t="shared" ref="H28:H33" si="0">SUM(D28-G28)</f>
        <v>6561.5499999999884</v>
      </c>
      <c r="I28" s="87"/>
      <c r="J28" s="159" t="s">
        <v>287</v>
      </c>
    </row>
    <row r="29" spans="1:10" ht="170.25" customHeight="1" x14ac:dyDescent="0.25">
      <c r="A29" s="93">
        <v>12</v>
      </c>
      <c r="B29" s="231" t="s">
        <v>169</v>
      </c>
      <c r="C29" s="3" t="s">
        <v>18</v>
      </c>
      <c r="D29" s="88">
        <v>6993000</v>
      </c>
      <c r="E29" s="338">
        <v>0.86</v>
      </c>
      <c r="F29" s="338">
        <v>0.78</v>
      </c>
      <c r="G29" s="87">
        <f>SUM(D29*F29)</f>
        <v>5454540</v>
      </c>
      <c r="H29" s="98">
        <f t="shared" si="0"/>
        <v>1538460</v>
      </c>
      <c r="I29" s="87" t="s">
        <v>367</v>
      </c>
      <c r="J29" s="3" t="s">
        <v>288</v>
      </c>
    </row>
    <row r="30" spans="1:10" ht="126.75" customHeight="1" x14ac:dyDescent="0.25">
      <c r="A30" s="84">
        <v>13</v>
      </c>
      <c r="B30" s="3" t="s">
        <v>182</v>
      </c>
      <c r="C30" s="14" t="s">
        <v>36</v>
      </c>
      <c r="D30" s="89">
        <v>2507137.79</v>
      </c>
      <c r="E30" s="340">
        <v>0.21</v>
      </c>
      <c r="F30" s="340">
        <v>0.34</v>
      </c>
      <c r="G30" s="89">
        <v>851435.46</v>
      </c>
      <c r="H30" s="89">
        <f t="shared" si="0"/>
        <v>1655702.33</v>
      </c>
      <c r="I30" s="89" t="s">
        <v>289</v>
      </c>
      <c r="J30" s="159" t="s">
        <v>383</v>
      </c>
    </row>
    <row r="31" spans="1:10" ht="186" customHeight="1" x14ac:dyDescent="0.25">
      <c r="A31" s="93">
        <v>14</v>
      </c>
      <c r="B31" s="158" t="s">
        <v>183</v>
      </c>
      <c r="C31" s="14" t="s">
        <v>38</v>
      </c>
      <c r="D31" s="89">
        <v>995620.59</v>
      </c>
      <c r="E31" s="340">
        <v>1</v>
      </c>
      <c r="F31" s="340">
        <v>0.89</v>
      </c>
      <c r="G31" s="89">
        <v>884098.48</v>
      </c>
      <c r="H31" s="89">
        <f t="shared" si="0"/>
        <v>111522.10999999999</v>
      </c>
      <c r="I31" s="89"/>
      <c r="J31" s="14" t="s">
        <v>368</v>
      </c>
    </row>
    <row r="32" spans="1:10" ht="183.75" customHeight="1" x14ac:dyDescent="0.25">
      <c r="A32" s="84">
        <v>15</v>
      </c>
      <c r="B32" s="85" t="s">
        <v>115</v>
      </c>
      <c r="C32" s="86">
        <v>1142423.8700000001</v>
      </c>
      <c r="D32" s="89">
        <v>1142423.94</v>
      </c>
      <c r="E32" s="346">
        <v>1</v>
      </c>
      <c r="F32" s="346">
        <v>0.82</v>
      </c>
      <c r="G32" s="89">
        <v>932217.94</v>
      </c>
      <c r="H32" s="89">
        <f t="shared" si="0"/>
        <v>210206</v>
      </c>
      <c r="I32" s="86" t="s">
        <v>290</v>
      </c>
      <c r="J32" s="14" t="s">
        <v>291</v>
      </c>
    </row>
    <row r="33" spans="1:10" ht="183.75" customHeight="1" x14ac:dyDescent="0.25">
      <c r="A33" s="93">
        <v>16</v>
      </c>
      <c r="B33" s="85" t="s">
        <v>309</v>
      </c>
      <c r="C33" s="86"/>
      <c r="D33" s="89">
        <v>60687.94</v>
      </c>
      <c r="E33" s="346">
        <v>0.4</v>
      </c>
      <c r="F33" s="346">
        <v>0.95</v>
      </c>
      <c r="G33" s="89">
        <v>57948.74</v>
      </c>
      <c r="H33" s="89">
        <f t="shared" si="0"/>
        <v>2739.2000000000044</v>
      </c>
      <c r="I33" s="143"/>
      <c r="J33" s="14" t="s">
        <v>384</v>
      </c>
    </row>
    <row r="34" spans="1:10" ht="178.5" customHeight="1" x14ac:dyDescent="0.25">
      <c r="A34" s="93">
        <v>17</v>
      </c>
      <c r="B34" s="85" t="s">
        <v>181</v>
      </c>
      <c r="C34" s="86" t="s">
        <v>19</v>
      </c>
      <c r="D34" s="96">
        <v>2423260.5699999998</v>
      </c>
      <c r="E34" s="346">
        <v>0</v>
      </c>
      <c r="F34" s="346">
        <v>0.09</v>
      </c>
      <c r="G34" s="96">
        <v>226472.95</v>
      </c>
      <c r="H34" s="96">
        <f>D34-G34</f>
        <v>2196787.6199999996</v>
      </c>
      <c r="I34" s="143" t="s">
        <v>292</v>
      </c>
      <c r="J34" s="14" t="s">
        <v>369</v>
      </c>
    </row>
    <row r="35" spans="1:10" ht="142.5" customHeight="1" x14ac:dyDescent="0.25">
      <c r="A35" s="84">
        <v>18</v>
      </c>
      <c r="B35" s="85" t="s">
        <v>247</v>
      </c>
      <c r="C35" s="86"/>
      <c r="D35" s="96">
        <v>749000</v>
      </c>
      <c r="E35" s="346">
        <v>0.65</v>
      </c>
      <c r="F35" s="346">
        <v>0.39</v>
      </c>
      <c r="G35" s="96">
        <v>268254.07</v>
      </c>
      <c r="H35" s="96">
        <f>D35-G35</f>
        <v>480745.93</v>
      </c>
      <c r="I35" s="86" t="s">
        <v>385</v>
      </c>
      <c r="J35" s="14" t="s">
        <v>456</v>
      </c>
    </row>
    <row r="36" spans="1:10" ht="15.75" x14ac:dyDescent="0.25">
      <c r="A36" s="392" t="s">
        <v>118</v>
      </c>
      <c r="B36" s="393"/>
      <c r="C36" s="281"/>
      <c r="D36" s="282">
        <f>SUM(D37:D39)</f>
        <v>29347497.399999999</v>
      </c>
      <c r="E36" s="341"/>
      <c r="F36" s="342"/>
      <c r="G36" s="282">
        <f>SUM(G37:G39)</f>
        <v>21003136.539999999</v>
      </c>
      <c r="H36" s="282">
        <f>SUM(H37:H39)</f>
        <v>8344360.8599999994</v>
      </c>
      <c r="I36" s="282"/>
      <c r="J36" s="191"/>
    </row>
    <row r="37" spans="1:10" ht="216.75" customHeight="1" x14ac:dyDescent="0.25">
      <c r="A37" s="84">
        <v>19</v>
      </c>
      <c r="B37" s="3" t="s">
        <v>171</v>
      </c>
      <c r="C37" s="3" t="s">
        <v>19</v>
      </c>
      <c r="D37" s="88">
        <v>25668181.399999999</v>
      </c>
      <c r="E37" s="338">
        <v>0.98</v>
      </c>
      <c r="F37" s="338">
        <v>0.7</v>
      </c>
      <c r="G37" s="98">
        <v>18088367.43</v>
      </c>
      <c r="H37" s="98">
        <f>SUM(D37-G37)</f>
        <v>7579813.9699999988</v>
      </c>
      <c r="I37" s="87" t="s">
        <v>297</v>
      </c>
      <c r="J37" s="14" t="s">
        <v>386</v>
      </c>
    </row>
    <row r="38" spans="1:10" ht="112.5" customHeight="1" x14ac:dyDescent="0.25">
      <c r="A38" s="84">
        <v>20</v>
      </c>
      <c r="B38" s="3" t="s">
        <v>180</v>
      </c>
      <c r="C38" s="3" t="s">
        <v>17</v>
      </c>
      <c r="D38" s="88">
        <v>3595000</v>
      </c>
      <c r="E38" s="338">
        <v>0.99</v>
      </c>
      <c r="F38" s="338">
        <v>0.81</v>
      </c>
      <c r="G38" s="98">
        <v>2914769.11</v>
      </c>
      <c r="H38" s="98">
        <f>SUM(D38-G38)</f>
        <v>680230.89000000013</v>
      </c>
      <c r="I38" s="87"/>
      <c r="J38" s="14" t="s">
        <v>263</v>
      </c>
    </row>
    <row r="39" spans="1:10" ht="138.75" customHeight="1" x14ac:dyDescent="0.25">
      <c r="A39" s="186">
        <v>21</v>
      </c>
      <c r="B39" s="86" t="s">
        <v>124</v>
      </c>
      <c r="C39" s="85" t="s">
        <v>123</v>
      </c>
      <c r="D39" s="90">
        <v>84316</v>
      </c>
      <c r="E39" s="347">
        <v>15</v>
      </c>
      <c r="F39" s="229">
        <v>0</v>
      </c>
      <c r="G39" s="229">
        <f>D39*F39</f>
        <v>0</v>
      </c>
      <c r="H39" s="90">
        <v>84316</v>
      </c>
      <c r="I39" s="91"/>
      <c r="J39" s="14" t="s">
        <v>457</v>
      </c>
    </row>
    <row r="41" spans="1:10" ht="16.5" x14ac:dyDescent="0.3">
      <c r="A41" s="1" t="s">
        <v>280</v>
      </c>
      <c r="B41" s="31"/>
      <c r="C41" s="1"/>
      <c r="D41" s="1"/>
    </row>
  </sheetData>
  <sheetProtection formatCells="0" formatColumns="0" formatRows="0" insertColumns="0" insertRows="0" insertHyperlinks="0" deleteColumns="0" deleteRows="0" sort="0" autoFilter="0" pivotTables="0"/>
  <mergeCells count="15">
    <mergeCell ref="A26:B26"/>
    <mergeCell ref="A36:B36"/>
    <mergeCell ref="A7:J7"/>
    <mergeCell ref="A8:J8"/>
    <mergeCell ref="B22:C22"/>
    <mergeCell ref="A16:B16"/>
    <mergeCell ref="A20:B20"/>
    <mergeCell ref="A12:B12"/>
    <mergeCell ref="A18:B18"/>
    <mergeCell ref="A1:J1"/>
    <mergeCell ref="A11:B11"/>
    <mergeCell ref="A3:J3"/>
    <mergeCell ref="A2:J2"/>
    <mergeCell ref="A6:J6"/>
    <mergeCell ref="A5:J5"/>
  </mergeCells>
  <pageMargins left="0.70866141732283472" right="0.70866141732283472" top="0.74803149606299213" bottom="0.74803149606299213" header="0.31496062992125984" footer="0.31496062992125984"/>
  <pageSetup scale="75" orientation="landscape" r:id="rId1"/>
  <ignoredErrors>
    <ignoredError sqref="H1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5" tint="-0.249977111117893"/>
  </sheetPr>
  <dimension ref="A1:L30"/>
  <sheetViews>
    <sheetView zoomScale="70" zoomScaleNormal="70" workbookViewId="0">
      <pane xSplit="3" ySplit="7" topLeftCell="E8" activePane="bottomRight" state="frozen"/>
      <selection pane="topRight" activeCell="D1" sqref="D1"/>
      <selection pane="bottomLeft" activeCell="A7" sqref="A7"/>
      <selection pane="bottomRight" activeCell="I34" sqref="I34"/>
    </sheetView>
  </sheetViews>
  <sheetFormatPr baseColWidth="10" defaultRowHeight="15" x14ac:dyDescent="0.25"/>
  <cols>
    <col min="1" max="1" width="4" style="208" customWidth="1"/>
    <col min="2" max="2" width="33" customWidth="1"/>
    <col min="3" max="3" width="1.5703125" hidden="1" customWidth="1"/>
    <col min="4" max="4" width="20.85546875" customWidth="1"/>
    <col min="5" max="5" width="12.28515625" customWidth="1"/>
    <col min="6" max="6" width="17" customWidth="1"/>
    <col min="7" max="7" width="20.85546875" customWidth="1"/>
    <col min="8" max="8" width="23.42578125" customWidth="1"/>
    <col min="9" max="9" width="68.5703125" customWidth="1"/>
  </cols>
  <sheetData>
    <row r="1" spans="1:12" ht="37.5" customHeight="1" x14ac:dyDescent="0.25">
      <c r="A1" s="395" t="s">
        <v>442</v>
      </c>
      <c r="B1" s="395"/>
      <c r="C1" s="395"/>
      <c r="D1" s="395"/>
      <c r="E1" s="395"/>
      <c r="F1" s="395"/>
      <c r="G1" s="395"/>
      <c r="H1" s="395"/>
      <c r="I1" s="395"/>
    </row>
    <row r="2" spans="1:12" ht="15.75" x14ac:dyDescent="0.25">
      <c r="A2" s="387" t="s">
        <v>1</v>
      </c>
      <c r="B2" s="387"/>
      <c r="C2" s="387"/>
      <c r="D2" s="387"/>
      <c r="E2" s="387"/>
      <c r="F2" s="387"/>
      <c r="G2" s="387"/>
      <c r="H2" s="387"/>
      <c r="I2" s="387"/>
    </row>
    <row r="3" spans="1:12" ht="15.75" x14ac:dyDescent="0.25">
      <c r="A3" s="391" t="s">
        <v>12</v>
      </c>
      <c r="B3" s="391"/>
      <c r="C3" s="391"/>
      <c r="D3" s="391"/>
      <c r="E3" s="391"/>
      <c r="F3" s="391"/>
      <c r="G3" s="391"/>
      <c r="H3" s="391"/>
      <c r="I3" s="391"/>
    </row>
    <row r="4" spans="1:12" ht="15.75" x14ac:dyDescent="0.25">
      <c r="A4" s="387" t="s">
        <v>41</v>
      </c>
      <c r="B4" s="387"/>
      <c r="C4" s="387"/>
      <c r="D4" s="387"/>
      <c r="E4" s="387"/>
      <c r="F4" s="387"/>
      <c r="G4" s="387"/>
      <c r="H4" s="387"/>
      <c r="I4" s="387"/>
    </row>
    <row r="5" spans="1:12" ht="16.5" thickBot="1" x14ac:dyDescent="0.3">
      <c r="A5" s="118"/>
      <c r="B5" s="5"/>
      <c r="C5" s="5"/>
      <c r="D5" s="5"/>
      <c r="E5" s="5"/>
      <c r="F5" s="5"/>
      <c r="G5" s="5"/>
      <c r="H5" s="5"/>
      <c r="I5" s="112"/>
    </row>
    <row r="6" spans="1:12" ht="44.45" customHeight="1" x14ac:dyDescent="0.25">
      <c r="A6" s="261" t="s">
        <v>315</v>
      </c>
      <c r="B6" s="238" t="s">
        <v>13</v>
      </c>
      <c r="C6" s="238" t="s">
        <v>14</v>
      </c>
      <c r="D6" s="238" t="s">
        <v>24</v>
      </c>
      <c r="E6" s="238" t="s">
        <v>45</v>
      </c>
      <c r="F6" s="238" t="s">
        <v>51</v>
      </c>
      <c r="G6" s="238" t="s">
        <v>46</v>
      </c>
      <c r="H6" s="238" t="s">
        <v>26</v>
      </c>
      <c r="I6" s="238" t="s">
        <v>15</v>
      </c>
    </row>
    <row r="7" spans="1:12" s="239" customFormat="1" ht="18.75" customHeight="1" x14ac:dyDescent="0.25">
      <c r="A7" s="205"/>
      <c r="B7" s="235" t="s">
        <v>11</v>
      </c>
      <c r="C7" s="236"/>
      <c r="D7" s="237">
        <f>SUM(D8+D10+D16)</f>
        <v>75726239.49000001</v>
      </c>
      <c r="E7" s="236"/>
      <c r="F7" s="236"/>
      <c r="G7" s="237">
        <f>SUM(G8+G10+G16)</f>
        <v>32682101.415188</v>
      </c>
      <c r="H7" s="237">
        <f>SUM(H8+H10+H16)</f>
        <v>43044138.074811995</v>
      </c>
      <c r="I7" s="32"/>
    </row>
    <row r="8" spans="1:12" ht="15.75" x14ac:dyDescent="0.25">
      <c r="A8" s="396" t="s">
        <v>65</v>
      </c>
      <c r="B8" s="397"/>
      <c r="C8" s="187"/>
      <c r="D8" s="188">
        <f>SUM(D9)</f>
        <v>968749.89</v>
      </c>
      <c r="E8" s="189"/>
      <c r="F8" s="190"/>
      <c r="G8" s="188">
        <f>SUM(G9)</f>
        <v>526927.56000000006</v>
      </c>
      <c r="H8" s="188">
        <f>SUM(H9)</f>
        <v>441822.32999999996</v>
      </c>
      <c r="I8" s="191"/>
    </row>
    <row r="9" spans="1:12" ht="124.5" customHeight="1" x14ac:dyDescent="0.25">
      <c r="A9" s="150">
        <v>1</v>
      </c>
      <c r="B9" s="121" t="s">
        <v>185</v>
      </c>
      <c r="C9" s="7" t="s">
        <v>42</v>
      </c>
      <c r="D9" s="8">
        <v>968749.89</v>
      </c>
      <c r="E9" s="10">
        <v>0.7</v>
      </c>
      <c r="F9" s="10">
        <v>0.54</v>
      </c>
      <c r="G9" s="8">
        <v>526927.56000000006</v>
      </c>
      <c r="H9" s="8">
        <f t="shared" ref="H9:H20" si="0">SUM(D9-G9)</f>
        <v>441822.32999999996</v>
      </c>
      <c r="I9" s="9" t="s">
        <v>268</v>
      </c>
      <c r="L9" s="239"/>
    </row>
    <row r="10" spans="1:12" ht="15.75" x14ac:dyDescent="0.25">
      <c r="A10" s="396" t="s">
        <v>7</v>
      </c>
      <c r="B10" s="397"/>
      <c r="C10" s="234"/>
      <c r="D10" s="188">
        <f>SUM(D11:D15)</f>
        <v>39103367.839999996</v>
      </c>
      <c r="E10" s="189"/>
      <c r="F10" s="192"/>
      <c r="G10" s="188">
        <f>SUM(G11:G15)</f>
        <v>21395293.445188001</v>
      </c>
      <c r="H10" s="188">
        <f>SUM(H11:H15)</f>
        <v>17708074.394811999</v>
      </c>
      <c r="I10" s="191"/>
    </row>
    <row r="11" spans="1:12" ht="161.25" customHeight="1" x14ac:dyDescent="0.25">
      <c r="A11" s="150">
        <v>2</v>
      </c>
      <c r="B11" s="121" t="s">
        <v>186</v>
      </c>
      <c r="C11" s="7" t="s">
        <v>43</v>
      </c>
      <c r="D11" s="8">
        <v>5777412.5199999996</v>
      </c>
      <c r="E11" s="10">
        <v>0.95</v>
      </c>
      <c r="F11" s="10">
        <v>0.95</v>
      </c>
      <c r="G11" s="8">
        <v>5470631.9151879996</v>
      </c>
      <c r="H11" s="8">
        <f t="shared" si="0"/>
        <v>306780.60481199995</v>
      </c>
      <c r="I11" s="9" t="s">
        <v>387</v>
      </c>
    </row>
    <row r="12" spans="1:12" ht="171.75" customHeight="1" x14ac:dyDescent="0.25">
      <c r="A12" s="150">
        <v>3</v>
      </c>
      <c r="B12" s="122" t="s">
        <v>191</v>
      </c>
      <c r="C12" s="7" t="s">
        <v>44</v>
      </c>
      <c r="D12" s="8">
        <v>5691558.9100000001</v>
      </c>
      <c r="E12" s="10">
        <v>0.8</v>
      </c>
      <c r="F12" s="10">
        <v>0.73</v>
      </c>
      <c r="G12" s="8">
        <v>4137702.03</v>
      </c>
      <c r="H12" s="8">
        <f>SUM(D12-G12)</f>
        <v>1553856.8800000004</v>
      </c>
      <c r="I12" s="9" t="s">
        <v>243</v>
      </c>
    </row>
    <row r="13" spans="1:12" ht="129" customHeight="1" x14ac:dyDescent="0.25">
      <c r="A13" s="150">
        <v>4</v>
      </c>
      <c r="B13" s="122" t="s">
        <v>192</v>
      </c>
      <c r="C13" s="7" t="s">
        <v>44</v>
      </c>
      <c r="D13" s="8">
        <v>9998203.8699999992</v>
      </c>
      <c r="E13" s="10">
        <v>0</v>
      </c>
      <c r="F13" s="10">
        <v>0</v>
      </c>
      <c r="G13" s="229">
        <f>D13*F13</f>
        <v>0</v>
      </c>
      <c r="H13" s="8">
        <f>SUM(D13-G13)</f>
        <v>9998203.8699999992</v>
      </c>
      <c r="I13" s="9" t="s">
        <v>269</v>
      </c>
    </row>
    <row r="14" spans="1:12" ht="126" customHeight="1" x14ac:dyDescent="0.25">
      <c r="A14" s="150">
        <v>5</v>
      </c>
      <c r="B14" s="122" t="s">
        <v>193</v>
      </c>
      <c r="C14" s="7" t="s">
        <v>44</v>
      </c>
      <c r="D14" s="8">
        <v>4962042.54</v>
      </c>
      <c r="E14" s="10">
        <v>0</v>
      </c>
      <c r="F14" s="10">
        <v>0</v>
      </c>
      <c r="G14" s="229">
        <f>D14*F14</f>
        <v>0</v>
      </c>
      <c r="H14" s="8">
        <f>SUM(D14-G14)</f>
        <v>4962042.54</v>
      </c>
      <c r="I14" s="9" t="s">
        <v>244</v>
      </c>
    </row>
    <row r="15" spans="1:12" ht="159.75" customHeight="1" x14ac:dyDescent="0.25">
      <c r="A15" s="150">
        <v>6</v>
      </c>
      <c r="B15" s="121" t="s">
        <v>165</v>
      </c>
      <c r="C15" s="7" t="s">
        <v>44</v>
      </c>
      <c r="D15" s="8">
        <v>12674150</v>
      </c>
      <c r="E15" s="10">
        <v>0.99</v>
      </c>
      <c r="F15" s="10">
        <v>0.93</v>
      </c>
      <c r="G15" s="8">
        <v>11786959.5</v>
      </c>
      <c r="H15" s="8">
        <f>D15-G15</f>
        <v>887190.5</v>
      </c>
      <c r="I15" s="9" t="s">
        <v>299</v>
      </c>
    </row>
    <row r="16" spans="1:12" ht="15.75" x14ac:dyDescent="0.25">
      <c r="A16" s="396" t="s">
        <v>167</v>
      </c>
      <c r="B16" s="397"/>
      <c r="C16" s="187"/>
      <c r="D16" s="188">
        <f>SUM(D17:D28)</f>
        <v>35654121.760000005</v>
      </c>
      <c r="E16" s="189"/>
      <c r="F16" s="192"/>
      <c r="G16" s="188">
        <f>SUM(G17:G28)</f>
        <v>10759880.41</v>
      </c>
      <c r="H16" s="188">
        <f>SUM(H17:H28)</f>
        <v>24894241.350000001</v>
      </c>
      <c r="I16" s="191"/>
    </row>
    <row r="17" spans="1:9" ht="119.25" customHeight="1" x14ac:dyDescent="0.25">
      <c r="A17" s="150">
        <v>7</v>
      </c>
      <c r="B17" s="121" t="s">
        <v>187</v>
      </c>
      <c r="C17" s="123" t="s">
        <v>44</v>
      </c>
      <c r="D17" s="124">
        <v>10897845.41</v>
      </c>
      <c r="E17" s="10">
        <v>0.13</v>
      </c>
      <c r="F17" s="10">
        <v>0.34</v>
      </c>
      <c r="G17" s="8">
        <v>3720840.3</v>
      </c>
      <c r="H17" s="8">
        <f t="shared" si="0"/>
        <v>7177005.1100000003</v>
      </c>
      <c r="I17" s="174" t="s">
        <v>300</v>
      </c>
    </row>
    <row r="18" spans="1:9" ht="110.25" customHeight="1" x14ac:dyDescent="0.25">
      <c r="A18" s="150">
        <v>8</v>
      </c>
      <c r="B18" s="240" t="s">
        <v>188</v>
      </c>
      <c r="C18" s="7" t="s">
        <v>44</v>
      </c>
      <c r="D18" s="8">
        <v>4490029.2300000004</v>
      </c>
      <c r="E18" s="10">
        <v>0.35</v>
      </c>
      <c r="F18" s="10">
        <v>0.26</v>
      </c>
      <c r="G18" s="8">
        <v>1188159.69</v>
      </c>
      <c r="H18" s="8">
        <f t="shared" si="0"/>
        <v>3301869.5400000005</v>
      </c>
      <c r="I18" s="174" t="s">
        <v>301</v>
      </c>
    </row>
    <row r="19" spans="1:9" ht="156.75" customHeight="1" x14ac:dyDescent="0.25">
      <c r="A19" s="150">
        <v>9</v>
      </c>
      <c r="B19" s="126" t="s">
        <v>189</v>
      </c>
      <c r="C19" s="7" t="s">
        <v>44</v>
      </c>
      <c r="D19" s="8">
        <v>5887649.0300000003</v>
      </c>
      <c r="E19" s="10">
        <v>0</v>
      </c>
      <c r="F19" s="10">
        <v>0.2</v>
      </c>
      <c r="G19" s="8">
        <v>1177529.81</v>
      </c>
      <c r="H19" s="8">
        <f t="shared" si="0"/>
        <v>4710119.2200000007</v>
      </c>
      <c r="I19" s="174" t="s">
        <v>249</v>
      </c>
    </row>
    <row r="20" spans="1:9" ht="168.75" customHeight="1" x14ac:dyDescent="0.25">
      <c r="A20" s="150">
        <v>10</v>
      </c>
      <c r="B20" s="126" t="s">
        <v>190</v>
      </c>
      <c r="C20" s="7" t="s">
        <v>44</v>
      </c>
      <c r="D20" s="8">
        <v>5991593.2800000003</v>
      </c>
      <c r="E20" s="10">
        <v>0.01</v>
      </c>
      <c r="F20" s="10">
        <v>0.2</v>
      </c>
      <c r="G20" s="8">
        <v>1198318.6599999999</v>
      </c>
      <c r="H20" s="8">
        <f t="shared" si="0"/>
        <v>4793274.62</v>
      </c>
      <c r="I20" s="174" t="s">
        <v>388</v>
      </c>
    </row>
    <row r="21" spans="1:9" ht="115.5" customHeight="1" x14ac:dyDescent="0.25">
      <c r="A21" s="193">
        <v>11</v>
      </c>
      <c r="B21" s="126" t="s">
        <v>168</v>
      </c>
      <c r="C21" s="127"/>
      <c r="D21" s="8">
        <v>516348.86</v>
      </c>
      <c r="E21" s="10">
        <v>1</v>
      </c>
      <c r="F21" s="10">
        <v>0.82</v>
      </c>
      <c r="G21" s="8">
        <v>422525.16</v>
      </c>
      <c r="H21" s="8">
        <f>SUM(D21-G21)</f>
        <v>93823.700000000012</v>
      </c>
      <c r="I21" s="174" t="s">
        <v>250</v>
      </c>
    </row>
    <row r="22" spans="1:9" ht="119.25" customHeight="1" x14ac:dyDescent="0.25">
      <c r="A22" s="150">
        <v>12</v>
      </c>
      <c r="B22" s="126" t="s">
        <v>194</v>
      </c>
      <c r="C22" s="127" t="s">
        <v>37</v>
      </c>
      <c r="D22" s="8">
        <v>706296.3</v>
      </c>
      <c r="E22" s="10">
        <v>1</v>
      </c>
      <c r="F22" s="10">
        <v>0.92</v>
      </c>
      <c r="G22" s="8">
        <v>647438.34</v>
      </c>
      <c r="H22" s="8">
        <f>SUM(D22-G22)</f>
        <v>58857.960000000079</v>
      </c>
      <c r="I22" s="174" t="s">
        <v>370</v>
      </c>
    </row>
    <row r="23" spans="1:9" ht="112.5" customHeight="1" x14ac:dyDescent="0.25">
      <c r="A23" s="150">
        <v>13</v>
      </c>
      <c r="B23" s="174" t="s">
        <v>184</v>
      </c>
      <c r="C23" s="7" t="s">
        <v>39</v>
      </c>
      <c r="D23" s="8">
        <v>324276.88</v>
      </c>
      <c r="E23" s="10">
        <v>0.7</v>
      </c>
      <c r="F23" s="10">
        <v>0.31</v>
      </c>
      <c r="G23" s="8">
        <v>101521.28</v>
      </c>
      <c r="H23" s="8">
        <f>SUM(D23-G23)</f>
        <v>222755.6</v>
      </c>
      <c r="I23" s="174" t="s">
        <v>270</v>
      </c>
    </row>
    <row r="24" spans="1:9" ht="198.75" customHeight="1" x14ac:dyDescent="0.25">
      <c r="A24" s="148">
        <v>14</v>
      </c>
      <c r="B24" s="174" t="s">
        <v>170</v>
      </c>
      <c r="C24" s="9" t="s">
        <v>40</v>
      </c>
      <c r="D24" s="8">
        <v>1871500</v>
      </c>
      <c r="E24" s="10">
        <v>0.11</v>
      </c>
      <c r="F24" s="10">
        <v>0.11</v>
      </c>
      <c r="G24" s="8">
        <v>214099.6</v>
      </c>
      <c r="H24" s="8">
        <f>SUM(D24-G24)</f>
        <v>1657400.4</v>
      </c>
      <c r="I24" s="174" t="s">
        <v>302</v>
      </c>
    </row>
    <row r="25" spans="1:9" ht="122.45" customHeight="1" x14ac:dyDescent="0.25">
      <c r="A25" s="149">
        <v>15</v>
      </c>
      <c r="B25" s="144" t="s">
        <v>227</v>
      </c>
      <c r="C25" s="145" t="s">
        <v>111</v>
      </c>
      <c r="D25" s="124">
        <v>320566</v>
      </c>
      <c r="E25" s="146">
        <v>0.5</v>
      </c>
      <c r="F25" s="146">
        <v>0</v>
      </c>
      <c r="G25" s="124">
        <v>0</v>
      </c>
      <c r="H25" s="124">
        <v>320566</v>
      </c>
      <c r="I25" s="147" t="s">
        <v>271</v>
      </c>
    </row>
    <row r="26" spans="1:9" ht="125.25" customHeight="1" x14ac:dyDescent="0.25">
      <c r="A26" s="150">
        <v>16</v>
      </c>
      <c r="B26" s="155" t="s">
        <v>248</v>
      </c>
      <c r="C26" s="151"/>
      <c r="D26" s="8">
        <v>1527960</v>
      </c>
      <c r="E26" s="152">
        <v>0.05</v>
      </c>
      <c r="F26" s="229">
        <v>0</v>
      </c>
      <c r="G26" s="229">
        <v>0</v>
      </c>
      <c r="H26" s="153">
        <f>D26-G26</f>
        <v>1527960</v>
      </c>
      <c r="I26" s="163" t="s">
        <v>458</v>
      </c>
    </row>
    <row r="27" spans="1:9" ht="201" customHeight="1" x14ac:dyDescent="0.25">
      <c r="A27" s="206">
        <v>17</v>
      </c>
      <c r="B27" s="163" t="s">
        <v>254</v>
      </c>
      <c r="C27" s="151"/>
      <c r="D27" s="8">
        <v>3011902.27</v>
      </c>
      <c r="E27" s="152">
        <v>1</v>
      </c>
      <c r="F27" s="152">
        <v>0.69</v>
      </c>
      <c r="G27" s="8">
        <v>2078212.57</v>
      </c>
      <c r="H27" s="8">
        <f>D27-G27</f>
        <v>933689.7</v>
      </c>
      <c r="I27" s="163" t="s">
        <v>459</v>
      </c>
    </row>
    <row r="28" spans="1:9" ht="119.25" customHeight="1" x14ac:dyDescent="0.25">
      <c r="A28" s="207">
        <v>18</v>
      </c>
      <c r="B28" s="163" t="s">
        <v>256</v>
      </c>
      <c r="C28" s="176"/>
      <c r="D28" s="8">
        <v>108154.5</v>
      </c>
      <c r="E28" s="152">
        <v>0.13</v>
      </c>
      <c r="F28" s="241">
        <v>0.13</v>
      </c>
      <c r="G28" s="229">
        <v>11235</v>
      </c>
      <c r="H28" s="8">
        <f>D28-G28</f>
        <v>96919.5</v>
      </c>
      <c r="I28" s="163" t="s">
        <v>460</v>
      </c>
    </row>
    <row r="30" spans="1:9" ht="16.5" x14ac:dyDescent="0.3">
      <c r="A30" s="1" t="s">
        <v>280</v>
      </c>
    </row>
  </sheetData>
  <sheetProtection formatCells="0" formatColumns="0" formatRows="0" insertColumns="0" insertRows="0" insertHyperlinks="0" deleteColumns="0" deleteRows="0" sort="0" autoFilter="0" pivotTables="0"/>
  <mergeCells count="7">
    <mergeCell ref="A1:I1"/>
    <mergeCell ref="A16:B16"/>
    <mergeCell ref="A2:I2"/>
    <mergeCell ref="A3:I3"/>
    <mergeCell ref="A4:I4"/>
    <mergeCell ref="A8:B8"/>
    <mergeCell ref="A10:B10"/>
  </mergeCells>
  <pageMargins left="0.70866141732283472" right="0.70866141732283472" top="0.74803149606299213" bottom="0.74803149606299213" header="0.31496062992125984" footer="0.31496062992125984"/>
  <pageSetup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tint="0.39997558519241921"/>
  </sheetPr>
  <dimension ref="A1:K12"/>
  <sheetViews>
    <sheetView zoomScale="70" zoomScaleNormal="70" workbookViewId="0">
      <selection activeCell="F28" sqref="F28"/>
    </sheetView>
  </sheetViews>
  <sheetFormatPr baseColWidth="10" defaultRowHeight="15" x14ac:dyDescent="0.25"/>
  <cols>
    <col min="1" max="1" width="5.42578125" customWidth="1"/>
    <col min="2" max="2" width="28.85546875" customWidth="1"/>
    <col min="3" max="3" width="16.5703125" hidden="1" customWidth="1"/>
    <col min="4" max="6" width="16.85546875" customWidth="1"/>
    <col min="7" max="7" width="15.5703125" customWidth="1"/>
    <col min="8" max="8" width="15.140625" customWidth="1"/>
    <col min="9" max="9" width="15" customWidth="1"/>
    <col min="10" max="10" width="18" customWidth="1"/>
    <col min="11" max="11" width="43.85546875" customWidth="1"/>
  </cols>
  <sheetData>
    <row r="1" spans="1:11" ht="28.5" customHeight="1" x14ac:dyDescent="0.25">
      <c r="A1" s="358" t="s">
        <v>442</v>
      </c>
      <c r="B1" s="358"/>
      <c r="C1" s="358"/>
      <c r="D1" s="358"/>
      <c r="E1" s="358"/>
      <c r="F1" s="358"/>
      <c r="G1" s="358"/>
      <c r="H1" s="358"/>
      <c r="I1" s="358"/>
      <c r="J1" s="358"/>
      <c r="K1" s="358"/>
    </row>
    <row r="2" spans="1:11" ht="15.75" x14ac:dyDescent="0.25">
      <c r="B2" s="359" t="s">
        <v>1</v>
      </c>
      <c r="C2" s="359"/>
      <c r="D2" s="359"/>
      <c r="E2" s="359"/>
      <c r="F2" s="359"/>
      <c r="G2" s="359"/>
      <c r="H2" s="359"/>
      <c r="I2" s="359"/>
      <c r="J2" s="359"/>
      <c r="K2" s="359"/>
    </row>
    <row r="3" spans="1:11" ht="15.75" x14ac:dyDescent="0.25">
      <c r="A3" s="391" t="s">
        <v>12</v>
      </c>
      <c r="B3" s="391"/>
      <c r="C3" s="391"/>
      <c r="D3" s="391"/>
      <c r="E3" s="391"/>
      <c r="F3" s="391"/>
      <c r="G3" s="391"/>
      <c r="H3" s="391"/>
      <c r="I3" s="391"/>
      <c r="J3" s="391"/>
      <c r="K3" s="391"/>
    </row>
    <row r="4" spans="1:11" ht="15.75" x14ac:dyDescent="0.25">
      <c r="A4" s="387" t="s">
        <v>47</v>
      </c>
      <c r="B4" s="387"/>
      <c r="C4" s="387"/>
      <c r="D4" s="387"/>
      <c r="E4" s="387"/>
      <c r="F4" s="387"/>
      <c r="G4" s="387"/>
      <c r="H4" s="387"/>
      <c r="I4" s="387"/>
      <c r="J4" s="387"/>
      <c r="K4" s="387"/>
    </row>
    <row r="5" spans="1:11" ht="15.75" customHeight="1" x14ac:dyDescent="0.25">
      <c r="A5" s="400"/>
      <c r="B5" s="400"/>
      <c r="C5" s="400"/>
      <c r="D5" s="400"/>
      <c r="E5" s="400"/>
      <c r="F5" s="400"/>
      <c r="G5" s="400"/>
      <c r="H5" s="400"/>
      <c r="I5" s="400"/>
      <c r="J5" s="400"/>
      <c r="K5" s="400"/>
    </row>
    <row r="6" spans="1:11" ht="31.5" x14ac:dyDescent="0.25">
      <c r="A6" s="11" t="s">
        <v>2</v>
      </c>
      <c r="B6" s="11" t="s">
        <v>33</v>
      </c>
      <c r="C6" s="4" t="s">
        <v>14</v>
      </c>
      <c r="D6" s="4" t="s">
        <v>24</v>
      </c>
      <c r="E6" s="4" t="s">
        <v>317</v>
      </c>
      <c r="F6" s="4" t="s">
        <v>316</v>
      </c>
      <c r="G6" s="4" t="s">
        <v>34</v>
      </c>
      <c r="H6" s="4" t="s">
        <v>35</v>
      </c>
      <c r="I6" s="4" t="s">
        <v>46</v>
      </c>
      <c r="J6" s="4" t="s">
        <v>26</v>
      </c>
      <c r="K6" s="4" t="s">
        <v>15</v>
      </c>
    </row>
    <row r="7" spans="1:11" ht="24" customHeight="1" x14ac:dyDescent="0.25">
      <c r="A7" s="268"/>
      <c r="B7" s="398" t="s">
        <v>6</v>
      </c>
      <c r="C7" s="398"/>
      <c r="D7" s="269">
        <f>SUM(D8:D10)</f>
        <v>14234873.520000001</v>
      </c>
      <c r="E7" s="269">
        <f>SUM(E8:E10)</f>
        <v>846032.47</v>
      </c>
      <c r="F7" s="269">
        <f>D7+E7</f>
        <v>15080905.990000002</v>
      </c>
      <c r="G7" s="269"/>
      <c r="H7" s="270"/>
      <c r="I7" s="269">
        <f>SUM(I8:I10)</f>
        <v>12019150.25</v>
      </c>
      <c r="J7" s="269">
        <f>SUM(J8:J10)</f>
        <v>3061755.7400000007</v>
      </c>
      <c r="K7" s="269"/>
    </row>
    <row r="8" spans="1:11" ht="33" customHeight="1" x14ac:dyDescent="0.25">
      <c r="A8" s="6">
        <v>1</v>
      </c>
      <c r="B8" s="13" t="s">
        <v>48</v>
      </c>
      <c r="C8" s="6" t="s">
        <v>30</v>
      </c>
      <c r="D8" s="8">
        <v>3143488.8</v>
      </c>
      <c r="E8" s="88">
        <v>846032.47</v>
      </c>
      <c r="F8" s="8">
        <f>D8+E8</f>
        <v>3989521.2699999996</v>
      </c>
      <c r="G8" s="99">
        <v>0.48</v>
      </c>
      <c r="H8" s="99">
        <v>0.48</v>
      </c>
      <c r="I8" s="8">
        <v>1916509.96</v>
      </c>
      <c r="J8" s="8">
        <f>F8-I8</f>
        <v>2073011.3099999996</v>
      </c>
      <c r="K8" s="14" t="s">
        <v>31</v>
      </c>
    </row>
    <row r="9" spans="1:11" ht="73.5" customHeight="1" x14ac:dyDescent="0.25">
      <c r="A9" s="9">
        <v>2</v>
      </c>
      <c r="B9" s="14" t="s">
        <v>49</v>
      </c>
      <c r="C9" s="7" t="s">
        <v>32</v>
      </c>
      <c r="D9" s="8">
        <v>11074500</v>
      </c>
      <c r="E9" s="229">
        <v>0</v>
      </c>
      <c r="F9" s="8">
        <f>D9+E9</f>
        <v>11074500</v>
      </c>
      <c r="G9" s="99">
        <v>0.91</v>
      </c>
      <c r="H9" s="10">
        <v>0.91</v>
      </c>
      <c r="I9" s="8">
        <v>10102640.289999999</v>
      </c>
      <c r="J9" s="8">
        <f>D9-I9</f>
        <v>971859.71000000089</v>
      </c>
      <c r="K9" s="14" t="s">
        <v>318</v>
      </c>
    </row>
    <row r="10" spans="1:11" s="267" customFormat="1" ht="51.75" customHeight="1" x14ac:dyDescent="0.25">
      <c r="A10" s="265">
        <v>3</v>
      </c>
      <c r="B10" s="266" t="s">
        <v>50</v>
      </c>
      <c r="C10" s="266"/>
      <c r="D10" s="8">
        <v>16884.72</v>
      </c>
      <c r="E10" s="229">
        <v>0</v>
      </c>
      <c r="F10" s="8">
        <f>D10+E10</f>
        <v>16884.72</v>
      </c>
      <c r="G10" s="99">
        <v>0</v>
      </c>
      <c r="H10" s="99">
        <v>0</v>
      </c>
      <c r="I10" s="229">
        <v>0</v>
      </c>
      <c r="J10" s="8">
        <f>D10-I10</f>
        <v>16884.72</v>
      </c>
      <c r="K10" s="163" t="s">
        <v>319</v>
      </c>
    </row>
    <row r="11" spans="1:11" ht="16.5" x14ac:dyDescent="0.3">
      <c r="A11" s="399"/>
      <c r="B11" s="399"/>
    </row>
    <row r="12" spans="1:11" ht="16.5" x14ac:dyDescent="0.3">
      <c r="A12" s="1" t="s">
        <v>320</v>
      </c>
      <c r="B12" s="31"/>
    </row>
  </sheetData>
  <sheetProtection formatCells="0" formatRows="0" insertColumns="0" insertRows="0" insertHyperlinks="0" deleteColumns="0" deleteRows="0" sort="0" autoFilter="0" pivotTables="0"/>
  <mergeCells count="7">
    <mergeCell ref="A1:K1"/>
    <mergeCell ref="B2:K2"/>
    <mergeCell ref="B7:C7"/>
    <mergeCell ref="A11:B11"/>
    <mergeCell ref="A4:K4"/>
    <mergeCell ref="A5:K5"/>
    <mergeCell ref="A3:K3"/>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70" zoomScaleNormal="70" workbookViewId="0">
      <pane ySplit="7" topLeftCell="A8" activePane="bottomLeft" state="frozen"/>
      <selection pane="bottomLeft" activeCell="K12" sqref="K12"/>
    </sheetView>
  </sheetViews>
  <sheetFormatPr baseColWidth="10" defaultRowHeight="15" x14ac:dyDescent="0.25"/>
  <cols>
    <col min="1" max="1" width="5" style="204" customWidth="1"/>
    <col min="2" max="2" width="20.5703125" customWidth="1"/>
    <col min="3" max="3" width="52.5703125" customWidth="1"/>
    <col min="4" max="4" width="21.28515625" customWidth="1"/>
    <col min="5" max="5" width="17.42578125" style="26" customWidth="1"/>
    <col min="6" max="6" width="13.5703125" customWidth="1"/>
    <col min="7" max="7" width="17.7109375" customWidth="1"/>
    <col min="8" max="8" width="56" customWidth="1"/>
  </cols>
  <sheetData>
    <row r="1" spans="1:8" ht="30" customHeight="1" x14ac:dyDescent="0.25">
      <c r="A1" s="358" t="s">
        <v>442</v>
      </c>
      <c r="B1" s="358"/>
      <c r="C1" s="358"/>
      <c r="D1" s="358"/>
      <c r="E1" s="358"/>
      <c r="F1" s="358"/>
      <c r="G1" s="358"/>
      <c r="H1" s="358"/>
    </row>
    <row r="2" spans="1:8" ht="15.75" customHeight="1" x14ac:dyDescent="0.25">
      <c r="A2" s="359" t="s">
        <v>1</v>
      </c>
      <c r="B2" s="359"/>
      <c r="C2" s="359"/>
      <c r="D2" s="359"/>
      <c r="E2" s="359"/>
      <c r="F2" s="359"/>
      <c r="G2" s="359"/>
      <c r="H2" s="359"/>
    </row>
    <row r="3" spans="1:8" ht="15.75" x14ac:dyDescent="0.25">
      <c r="A3" s="387"/>
      <c r="B3" s="387"/>
      <c r="C3" s="387"/>
      <c r="D3" s="387"/>
      <c r="E3" s="387"/>
      <c r="F3" s="387"/>
      <c r="G3" s="387"/>
      <c r="H3" s="387"/>
    </row>
    <row r="4" spans="1:8" ht="15.75" customHeight="1" x14ac:dyDescent="0.25">
      <c r="A4" s="401" t="s">
        <v>139</v>
      </c>
      <c r="B4" s="401"/>
      <c r="C4" s="401"/>
      <c r="D4" s="401"/>
      <c r="E4" s="401"/>
      <c r="F4" s="401"/>
      <c r="G4" s="401"/>
      <c r="H4" s="401"/>
    </row>
    <row r="5" spans="1:8" ht="16.5" customHeight="1" thickBot="1" x14ac:dyDescent="0.3">
      <c r="A5" s="401"/>
      <c r="B5" s="401"/>
      <c r="C5" s="401"/>
      <c r="D5" s="401"/>
      <c r="E5" s="401"/>
      <c r="F5" s="401"/>
      <c r="G5" s="401"/>
      <c r="H5" s="401"/>
    </row>
    <row r="6" spans="1:8" ht="55.5" customHeight="1" x14ac:dyDescent="0.25">
      <c r="A6" s="200" t="s">
        <v>2</v>
      </c>
      <c r="B6" s="38" t="s">
        <v>8</v>
      </c>
      <c r="C6" s="38" t="s">
        <v>4</v>
      </c>
      <c r="D6" s="38" t="s">
        <v>206</v>
      </c>
      <c r="E6" s="38" t="s">
        <v>56</v>
      </c>
      <c r="F6" s="38" t="s">
        <v>277</v>
      </c>
      <c r="G6" s="38" t="s">
        <v>197</v>
      </c>
      <c r="H6" s="233" t="s">
        <v>294</v>
      </c>
    </row>
    <row r="7" spans="1:8" ht="15.75" x14ac:dyDescent="0.25">
      <c r="A7" s="404" t="s">
        <v>6</v>
      </c>
      <c r="B7" s="405"/>
      <c r="C7" s="405"/>
      <c r="D7" s="194">
        <f>SUM(D8+D13+D16+D25+D27+D36+D43)</f>
        <v>70323851.560000002</v>
      </c>
      <c r="E7" s="195"/>
      <c r="F7" s="195"/>
      <c r="G7" s="195"/>
    </row>
    <row r="8" spans="1:8" ht="16.5" thickBot="1" x14ac:dyDescent="0.3">
      <c r="A8" s="402" t="s">
        <v>0</v>
      </c>
      <c r="B8" s="366"/>
      <c r="C8" s="366"/>
      <c r="D8" s="196">
        <f>SUM(D9:D9)</f>
        <v>3330587.99</v>
      </c>
      <c r="E8" s="197"/>
      <c r="F8" s="198"/>
      <c r="G8" s="199"/>
      <c r="H8" s="199"/>
    </row>
    <row r="9" spans="1:8" ht="93" customHeight="1" thickTop="1" x14ac:dyDescent="0.25">
      <c r="A9" s="201">
        <v>1</v>
      </c>
      <c r="B9" s="248" t="s">
        <v>140</v>
      </c>
      <c r="C9" s="293" t="s">
        <v>347</v>
      </c>
      <c r="D9" s="175">
        <v>3330587.99</v>
      </c>
      <c r="E9" s="164">
        <v>8260</v>
      </c>
      <c r="F9" s="232">
        <v>1</v>
      </c>
      <c r="G9" s="272">
        <v>1</v>
      </c>
      <c r="H9" s="154" t="s">
        <v>348</v>
      </c>
    </row>
    <row r="10" spans="1:8" ht="93" customHeight="1" x14ac:dyDescent="0.25">
      <c r="A10" s="201">
        <v>2</v>
      </c>
      <c r="B10" s="248" t="s">
        <v>354</v>
      </c>
      <c r="C10" s="293" t="s">
        <v>355</v>
      </c>
      <c r="D10" s="175">
        <v>3197732.94</v>
      </c>
      <c r="E10" s="292">
        <v>4000</v>
      </c>
      <c r="F10" s="232">
        <v>1</v>
      </c>
      <c r="G10" s="232">
        <v>1</v>
      </c>
      <c r="H10" s="163" t="s">
        <v>356</v>
      </c>
    </row>
    <row r="11" spans="1:8" ht="15.75" customHeight="1" thickBot="1" x14ac:dyDescent="0.3">
      <c r="A11" s="402" t="s">
        <v>65</v>
      </c>
      <c r="B11" s="406"/>
      <c r="C11" s="406"/>
      <c r="D11" s="309"/>
      <c r="E11" s="362"/>
      <c r="F11" s="362"/>
      <c r="G11" s="362"/>
      <c r="H11" s="300"/>
    </row>
    <row r="12" spans="1:8" ht="80.25" customHeight="1" thickTop="1" x14ac:dyDescent="0.25">
      <c r="A12" s="311">
        <v>3</v>
      </c>
      <c r="B12" s="310" t="s">
        <v>65</v>
      </c>
      <c r="C12" s="163" t="s">
        <v>137</v>
      </c>
      <c r="D12" s="175">
        <v>848464.43</v>
      </c>
      <c r="E12" s="164">
        <v>7900</v>
      </c>
      <c r="F12" s="232">
        <v>1</v>
      </c>
      <c r="G12" s="232">
        <v>1</v>
      </c>
      <c r="H12" s="163" t="s">
        <v>357</v>
      </c>
    </row>
    <row r="13" spans="1:8" ht="16.5" thickBot="1" x14ac:dyDescent="0.3">
      <c r="A13" s="402" t="s">
        <v>70</v>
      </c>
      <c r="B13" s="406"/>
      <c r="C13" s="406"/>
      <c r="D13" s="304">
        <f>SUM(D14:D15)</f>
        <v>4015017.54</v>
      </c>
      <c r="E13" s="305"/>
      <c r="F13" s="306"/>
      <c r="G13" s="307"/>
      <c r="H13" s="308"/>
    </row>
    <row r="14" spans="1:8" ht="51" customHeight="1" thickTop="1" x14ac:dyDescent="0.25">
      <c r="A14" s="201">
        <v>4</v>
      </c>
      <c r="B14" s="248" t="s">
        <v>141</v>
      </c>
      <c r="C14" s="293" t="s">
        <v>142</v>
      </c>
      <c r="D14" s="175">
        <v>3365190.54</v>
      </c>
      <c r="E14" s="165">
        <v>179743</v>
      </c>
      <c r="F14" s="134">
        <v>1</v>
      </c>
      <c r="G14" s="271">
        <v>1</v>
      </c>
      <c r="H14" s="154" t="s">
        <v>349</v>
      </c>
    </row>
    <row r="15" spans="1:8" ht="99.75" customHeight="1" x14ac:dyDescent="0.25">
      <c r="A15" s="201">
        <v>5</v>
      </c>
      <c r="B15" s="248" t="s">
        <v>143</v>
      </c>
      <c r="C15" s="293" t="s">
        <v>350</v>
      </c>
      <c r="D15" s="290">
        <v>649827</v>
      </c>
      <c r="E15" s="165">
        <v>5000</v>
      </c>
      <c r="F15" s="134">
        <v>1</v>
      </c>
      <c r="G15" s="271">
        <v>1</v>
      </c>
      <c r="H15" s="212" t="s">
        <v>351</v>
      </c>
    </row>
    <row r="16" spans="1:8" ht="15.75" x14ac:dyDescent="0.25">
      <c r="A16" s="366" t="s">
        <v>7</v>
      </c>
      <c r="B16" s="366"/>
      <c r="C16" s="366"/>
      <c r="D16" s="196">
        <f>SUM(D17:D24)</f>
        <v>13558860.969999999</v>
      </c>
      <c r="E16" s="197"/>
      <c r="F16" s="198"/>
      <c r="G16" s="199"/>
      <c r="H16" s="285"/>
    </row>
    <row r="17" spans="1:8" s="284" customFormat="1" ht="97.5" customHeight="1" x14ac:dyDescent="0.25">
      <c r="A17" s="286">
        <v>6</v>
      </c>
      <c r="B17" s="288" t="s">
        <v>7</v>
      </c>
      <c r="C17" s="293" t="s">
        <v>328</v>
      </c>
      <c r="D17" s="175">
        <v>533383.37</v>
      </c>
      <c r="E17" s="287">
        <v>60000</v>
      </c>
      <c r="F17" s="134">
        <v>1</v>
      </c>
      <c r="G17" s="134">
        <v>1</v>
      </c>
      <c r="H17" s="289" t="s">
        <v>329</v>
      </c>
    </row>
    <row r="18" spans="1:8" s="284" customFormat="1" ht="114.75" customHeight="1" x14ac:dyDescent="0.25">
      <c r="A18" s="286"/>
      <c r="B18" s="288" t="s">
        <v>7</v>
      </c>
      <c r="C18" s="293" t="s">
        <v>74</v>
      </c>
      <c r="D18" s="175">
        <v>5155466.0599999996</v>
      </c>
      <c r="E18" s="287">
        <v>5000</v>
      </c>
      <c r="F18" s="134">
        <v>1</v>
      </c>
      <c r="G18" s="350">
        <v>1</v>
      </c>
      <c r="H18" s="289" t="s">
        <v>382</v>
      </c>
    </row>
    <row r="19" spans="1:8" ht="51" customHeight="1" x14ac:dyDescent="0.25">
      <c r="A19" s="202">
        <v>7</v>
      </c>
      <c r="B19" s="262" t="s">
        <v>144</v>
      </c>
      <c r="C19" s="293" t="s">
        <v>84</v>
      </c>
      <c r="D19" s="175">
        <v>4011258.05</v>
      </c>
      <c r="E19" s="165">
        <v>51670</v>
      </c>
      <c r="F19" s="134">
        <v>1</v>
      </c>
      <c r="G19" s="272">
        <v>1</v>
      </c>
      <c r="H19" s="163" t="s">
        <v>321</v>
      </c>
    </row>
    <row r="20" spans="1:8" ht="69.75" customHeight="1" x14ac:dyDescent="0.25">
      <c r="A20" s="201">
        <v>8</v>
      </c>
      <c r="B20" s="262" t="s">
        <v>145</v>
      </c>
      <c r="C20" s="293" t="s">
        <v>146</v>
      </c>
      <c r="D20" s="175">
        <v>677143.2</v>
      </c>
      <c r="E20" s="165">
        <v>51670</v>
      </c>
      <c r="F20" s="134">
        <v>1</v>
      </c>
      <c r="G20" s="272">
        <v>1</v>
      </c>
      <c r="H20" s="163" t="s">
        <v>322</v>
      </c>
    </row>
    <row r="21" spans="1:8" ht="43.5" customHeight="1" x14ac:dyDescent="0.25">
      <c r="A21" s="150">
        <v>9</v>
      </c>
      <c r="B21" s="9" t="s">
        <v>195</v>
      </c>
      <c r="C21" s="9" t="s">
        <v>196</v>
      </c>
      <c r="D21" s="8">
        <v>618900.29</v>
      </c>
      <c r="E21" s="10" t="s">
        <v>323</v>
      </c>
      <c r="F21" s="99">
        <v>1</v>
      </c>
      <c r="G21" s="272">
        <v>1</v>
      </c>
      <c r="H21" s="163" t="s">
        <v>326</v>
      </c>
    </row>
    <row r="22" spans="1:8" ht="54" customHeight="1" x14ac:dyDescent="0.25">
      <c r="A22" s="203">
        <v>10</v>
      </c>
      <c r="B22" s="263" t="s">
        <v>241</v>
      </c>
      <c r="C22" s="156" t="s">
        <v>240</v>
      </c>
      <c r="D22" s="175">
        <v>541800</v>
      </c>
      <c r="E22" s="227" t="s">
        <v>323</v>
      </c>
      <c r="F22" s="134">
        <v>1</v>
      </c>
      <c r="G22" s="271">
        <v>1</v>
      </c>
      <c r="H22" s="163" t="s">
        <v>324</v>
      </c>
    </row>
    <row r="23" spans="1:8" ht="135" customHeight="1" x14ac:dyDescent="0.25">
      <c r="A23" s="203">
        <v>11</v>
      </c>
      <c r="B23" s="318" t="s">
        <v>371</v>
      </c>
      <c r="C23" s="156" t="s">
        <v>327</v>
      </c>
      <c r="D23" s="175">
        <v>1278650</v>
      </c>
      <c r="E23" s="227">
        <v>3000</v>
      </c>
      <c r="F23" s="134">
        <v>1</v>
      </c>
      <c r="G23" s="271">
        <v>1</v>
      </c>
      <c r="H23" s="163" t="s">
        <v>372</v>
      </c>
    </row>
    <row r="24" spans="1:8" ht="84" customHeight="1" x14ac:dyDescent="0.25">
      <c r="A24" s="201">
        <v>12</v>
      </c>
      <c r="B24" s="263" t="s">
        <v>242</v>
      </c>
      <c r="C24" s="156" t="s">
        <v>225</v>
      </c>
      <c r="D24" s="175">
        <v>742260</v>
      </c>
      <c r="E24" s="227">
        <v>3000</v>
      </c>
      <c r="F24" s="134">
        <v>1</v>
      </c>
      <c r="G24" s="271">
        <v>1</v>
      </c>
      <c r="H24" s="163" t="s">
        <v>325</v>
      </c>
    </row>
    <row r="25" spans="1:8" ht="16.5" thickBot="1" x14ac:dyDescent="0.3">
      <c r="A25" s="402" t="s">
        <v>147</v>
      </c>
      <c r="B25" s="366"/>
      <c r="C25" s="366"/>
      <c r="D25" s="196">
        <f>SUM(D26:D26)</f>
        <v>4107740.08</v>
      </c>
      <c r="E25" s="197"/>
      <c r="F25" s="198"/>
      <c r="G25" s="199"/>
      <c r="H25" s="274"/>
    </row>
    <row r="26" spans="1:8" ht="71.25" customHeight="1" thickTop="1" x14ac:dyDescent="0.25">
      <c r="A26" s="201">
        <v>13</v>
      </c>
      <c r="B26" s="119" t="s">
        <v>148</v>
      </c>
      <c r="C26" s="293" t="s">
        <v>149</v>
      </c>
      <c r="D26" s="175">
        <v>4107740.08</v>
      </c>
      <c r="E26" s="165">
        <v>2143</v>
      </c>
      <c r="F26" s="134">
        <v>1</v>
      </c>
      <c r="G26" s="271">
        <v>1</v>
      </c>
      <c r="H26" s="163" t="s">
        <v>330</v>
      </c>
    </row>
    <row r="27" spans="1:8" ht="16.5" thickBot="1" x14ac:dyDescent="0.3">
      <c r="A27" s="402" t="s">
        <v>150</v>
      </c>
      <c r="B27" s="366"/>
      <c r="C27" s="366"/>
      <c r="D27" s="196">
        <f>SUM(D28:D35)</f>
        <v>11988853.859999999</v>
      </c>
      <c r="E27" s="197"/>
      <c r="F27" s="198"/>
      <c r="G27" s="199"/>
      <c r="H27" s="274"/>
    </row>
    <row r="28" spans="1:8" ht="46.5" customHeight="1" thickTop="1" x14ac:dyDescent="0.25">
      <c r="A28" s="201">
        <v>14</v>
      </c>
      <c r="B28" s="119" t="s">
        <v>114</v>
      </c>
      <c r="C28" s="293" t="s">
        <v>151</v>
      </c>
      <c r="D28" s="175">
        <v>144450</v>
      </c>
      <c r="E28" s="164">
        <v>430299</v>
      </c>
      <c r="F28" s="134">
        <v>1</v>
      </c>
      <c r="G28" s="271">
        <v>1</v>
      </c>
      <c r="H28" s="163" t="s">
        <v>346</v>
      </c>
    </row>
    <row r="29" spans="1:8" ht="79.5" customHeight="1" x14ac:dyDescent="0.25">
      <c r="A29" s="201">
        <v>15</v>
      </c>
      <c r="B29" s="119" t="s">
        <v>152</v>
      </c>
      <c r="C29" s="293" t="s">
        <v>153</v>
      </c>
      <c r="D29" s="175">
        <v>2268926.27</v>
      </c>
      <c r="E29" s="164">
        <v>2716</v>
      </c>
      <c r="F29" s="141">
        <v>1</v>
      </c>
      <c r="G29" s="271">
        <v>1</v>
      </c>
      <c r="H29" s="163" t="s">
        <v>331</v>
      </c>
    </row>
    <row r="30" spans="1:8" ht="51.75" customHeight="1" x14ac:dyDescent="0.25">
      <c r="A30" s="201">
        <v>16</v>
      </c>
      <c r="B30" s="119" t="s">
        <v>114</v>
      </c>
      <c r="C30" s="293" t="s">
        <v>154</v>
      </c>
      <c r="D30" s="175">
        <v>1654893.25</v>
      </c>
      <c r="E30" s="164">
        <v>1516436</v>
      </c>
      <c r="F30" s="141">
        <v>1</v>
      </c>
      <c r="G30" s="271">
        <v>1</v>
      </c>
      <c r="H30" s="163" t="s">
        <v>332</v>
      </c>
    </row>
    <row r="31" spans="1:8" ht="42.75" customHeight="1" x14ac:dyDescent="0.25">
      <c r="A31" s="201">
        <v>17</v>
      </c>
      <c r="B31" s="119" t="s">
        <v>155</v>
      </c>
      <c r="C31" s="293" t="s">
        <v>156</v>
      </c>
      <c r="D31" s="175">
        <v>4883006.43</v>
      </c>
      <c r="E31" s="164">
        <v>56583</v>
      </c>
      <c r="F31" s="141">
        <v>1</v>
      </c>
      <c r="G31" s="271">
        <v>1</v>
      </c>
      <c r="H31" s="163" t="s">
        <v>333</v>
      </c>
    </row>
    <row r="32" spans="1:8" ht="55.5" customHeight="1" x14ac:dyDescent="0.25">
      <c r="A32" s="201">
        <v>18</v>
      </c>
      <c r="B32" s="119" t="s">
        <v>157</v>
      </c>
      <c r="C32" s="293" t="s">
        <v>158</v>
      </c>
      <c r="D32" s="175">
        <v>1017685.56</v>
      </c>
      <c r="E32" s="164">
        <v>1516436</v>
      </c>
      <c r="F32" s="141">
        <v>1</v>
      </c>
      <c r="G32" s="271">
        <v>1</v>
      </c>
      <c r="H32" s="163" t="s">
        <v>334</v>
      </c>
    </row>
    <row r="33" spans="1:8" ht="100.5" customHeight="1" x14ac:dyDescent="0.25">
      <c r="A33" s="201">
        <v>19</v>
      </c>
      <c r="B33" s="228" t="s">
        <v>150</v>
      </c>
      <c r="C33" s="293" t="s">
        <v>293</v>
      </c>
      <c r="D33" s="175">
        <v>246000</v>
      </c>
      <c r="E33" s="292">
        <v>7000</v>
      </c>
      <c r="F33" s="141">
        <v>1</v>
      </c>
      <c r="G33" s="271">
        <v>1</v>
      </c>
      <c r="H33" s="163" t="s">
        <v>335</v>
      </c>
    </row>
    <row r="34" spans="1:8" ht="68.25" customHeight="1" x14ac:dyDescent="0.25">
      <c r="A34" s="201">
        <v>20</v>
      </c>
      <c r="B34" s="228" t="s">
        <v>150</v>
      </c>
      <c r="C34" s="293" t="s">
        <v>295</v>
      </c>
      <c r="D34" s="175">
        <v>1154950.8500000001</v>
      </c>
      <c r="E34" s="292">
        <v>4000</v>
      </c>
      <c r="F34" s="141">
        <v>1</v>
      </c>
      <c r="G34" s="271">
        <v>1</v>
      </c>
      <c r="H34" s="163" t="s">
        <v>336</v>
      </c>
    </row>
    <row r="35" spans="1:8" ht="42.75" customHeight="1" x14ac:dyDescent="0.25">
      <c r="A35" s="201">
        <v>21</v>
      </c>
      <c r="B35" s="119" t="s">
        <v>150</v>
      </c>
      <c r="C35" s="293" t="s">
        <v>159</v>
      </c>
      <c r="D35" s="175">
        <v>618941.5</v>
      </c>
      <c r="E35" s="162"/>
      <c r="F35" s="141">
        <v>1</v>
      </c>
      <c r="G35" s="271">
        <v>1</v>
      </c>
      <c r="H35" s="273"/>
    </row>
    <row r="36" spans="1:8" ht="15.75" x14ac:dyDescent="0.25">
      <c r="A36" s="366" t="s">
        <v>128</v>
      </c>
      <c r="B36" s="366"/>
      <c r="C36" s="403"/>
      <c r="D36" s="196">
        <f>SUM(D37:D42)</f>
        <v>31211678</v>
      </c>
      <c r="E36" s="197"/>
      <c r="F36" s="198"/>
      <c r="G36" s="199"/>
      <c r="H36" s="274"/>
    </row>
    <row r="37" spans="1:8" ht="53.25" customHeight="1" x14ac:dyDescent="0.25">
      <c r="A37" s="201">
        <v>22</v>
      </c>
      <c r="B37" s="119" t="s">
        <v>160</v>
      </c>
      <c r="C37" s="293" t="s">
        <v>161</v>
      </c>
      <c r="D37" s="175">
        <v>5395395.7400000002</v>
      </c>
      <c r="E37" s="164">
        <v>255718</v>
      </c>
      <c r="F37" s="134">
        <v>1</v>
      </c>
      <c r="G37" s="271">
        <v>1</v>
      </c>
      <c r="H37" s="154" t="s">
        <v>337</v>
      </c>
    </row>
    <row r="38" spans="1:8" ht="39" customHeight="1" x14ac:dyDescent="0.25">
      <c r="A38" s="201">
        <v>23</v>
      </c>
      <c r="B38" s="119" t="s">
        <v>162</v>
      </c>
      <c r="C38" s="293" t="s">
        <v>338</v>
      </c>
      <c r="D38" s="175">
        <v>89000</v>
      </c>
      <c r="E38" s="164">
        <v>2500</v>
      </c>
      <c r="F38" s="134">
        <v>1</v>
      </c>
      <c r="G38" s="271">
        <v>1</v>
      </c>
      <c r="H38" s="154" t="s">
        <v>339</v>
      </c>
    </row>
    <row r="39" spans="1:8" ht="102.75" customHeight="1" x14ac:dyDescent="0.25">
      <c r="A39" s="201">
        <v>24</v>
      </c>
      <c r="B39" s="228" t="s">
        <v>172</v>
      </c>
      <c r="C39" s="293" t="s">
        <v>296</v>
      </c>
      <c r="D39" s="164">
        <v>10743536.42</v>
      </c>
      <c r="E39" s="292">
        <v>41041</v>
      </c>
      <c r="F39" s="134">
        <v>1</v>
      </c>
      <c r="G39" s="271">
        <v>1</v>
      </c>
      <c r="H39" s="163" t="s">
        <v>340</v>
      </c>
    </row>
    <row r="40" spans="1:8" ht="81" customHeight="1" x14ac:dyDescent="0.25">
      <c r="A40" s="201">
        <v>25</v>
      </c>
      <c r="B40" s="230" t="s">
        <v>298</v>
      </c>
      <c r="C40" s="293" t="s">
        <v>175</v>
      </c>
      <c r="D40" s="175">
        <v>304629</v>
      </c>
      <c r="E40" s="292">
        <v>28000</v>
      </c>
      <c r="F40" s="134">
        <v>1</v>
      </c>
      <c r="G40" s="271">
        <v>1</v>
      </c>
      <c r="H40" s="163" t="s">
        <v>341</v>
      </c>
    </row>
    <row r="41" spans="1:8" ht="81" customHeight="1" x14ac:dyDescent="0.25">
      <c r="A41" s="201">
        <v>26</v>
      </c>
      <c r="B41" s="301" t="s">
        <v>172</v>
      </c>
      <c r="C41" s="293" t="s">
        <v>358</v>
      </c>
      <c r="D41" s="175">
        <v>7264000</v>
      </c>
      <c r="E41" s="292">
        <v>10000</v>
      </c>
      <c r="F41" s="134">
        <v>1</v>
      </c>
      <c r="G41" s="271">
        <v>1</v>
      </c>
      <c r="H41" s="163" t="s">
        <v>359</v>
      </c>
    </row>
    <row r="42" spans="1:8" ht="48.75" customHeight="1" x14ac:dyDescent="0.25">
      <c r="A42" s="201">
        <v>27</v>
      </c>
      <c r="B42" s="119" t="s">
        <v>172</v>
      </c>
      <c r="C42" s="293" t="s">
        <v>342</v>
      </c>
      <c r="D42" s="175">
        <v>7415116.8399999999</v>
      </c>
      <c r="E42" s="164">
        <v>276999</v>
      </c>
      <c r="F42" s="134">
        <v>1</v>
      </c>
      <c r="G42" s="271">
        <v>1</v>
      </c>
      <c r="H42" s="163" t="s">
        <v>343</v>
      </c>
    </row>
    <row r="43" spans="1:8" ht="18.75" customHeight="1" thickBot="1" x14ac:dyDescent="0.3">
      <c r="A43" s="402" t="s">
        <v>130</v>
      </c>
      <c r="B43" s="366"/>
      <c r="C43" s="366"/>
      <c r="D43" s="196">
        <f>SUM(D44:D44)</f>
        <v>2111113.12</v>
      </c>
      <c r="E43" s="197"/>
      <c r="F43" s="198"/>
      <c r="G43" s="199"/>
      <c r="H43" s="274"/>
    </row>
    <row r="44" spans="1:8" ht="55.5" customHeight="1" thickTop="1" x14ac:dyDescent="0.25">
      <c r="A44" s="303">
        <v>28</v>
      </c>
      <c r="B44" s="144" t="s">
        <v>163</v>
      </c>
      <c r="C44" s="312" t="s">
        <v>344</v>
      </c>
      <c r="D44" s="313">
        <v>2111113.12</v>
      </c>
      <c r="E44" s="314">
        <v>2066</v>
      </c>
      <c r="F44" s="315">
        <v>1</v>
      </c>
      <c r="G44" s="316">
        <v>1</v>
      </c>
      <c r="H44" s="317" t="s">
        <v>345</v>
      </c>
    </row>
    <row r="45" spans="1:8" ht="55.5" customHeight="1" x14ac:dyDescent="0.25">
      <c r="A45" s="201">
        <v>29</v>
      </c>
      <c r="B45" s="302" t="s">
        <v>360</v>
      </c>
      <c r="C45" s="293" t="s">
        <v>361</v>
      </c>
      <c r="D45" s="175">
        <v>6868854.4500000002</v>
      </c>
      <c r="E45" s="292">
        <v>60000</v>
      </c>
      <c r="F45" s="134">
        <v>1</v>
      </c>
      <c r="G45" s="134">
        <v>1</v>
      </c>
      <c r="H45" s="163" t="s">
        <v>362</v>
      </c>
    </row>
    <row r="47" spans="1:8" ht="16.5" x14ac:dyDescent="0.3">
      <c r="A47" s="1" t="s">
        <v>279</v>
      </c>
    </row>
  </sheetData>
  <mergeCells count="14">
    <mergeCell ref="A27:C27"/>
    <mergeCell ref="A36:C36"/>
    <mergeCell ref="A43:C43"/>
    <mergeCell ref="A7:C7"/>
    <mergeCell ref="A8:C8"/>
    <mergeCell ref="A13:C13"/>
    <mergeCell ref="A16:C16"/>
    <mergeCell ref="A11:C11"/>
    <mergeCell ref="A1:H1"/>
    <mergeCell ref="A2:H2"/>
    <mergeCell ref="A4:H5"/>
    <mergeCell ref="A3:H3"/>
    <mergeCell ref="A25:C25"/>
    <mergeCell ref="E11:G1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resumen</vt:lpstr>
      <vt:lpstr> En Tramite </vt:lpstr>
      <vt:lpstr>En ejecución</vt:lpstr>
      <vt:lpstr>proy cierre</vt:lpstr>
      <vt:lpstr>Legales</vt:lpstr>
      <vt:lpstr>Consultorias</vt:lpstr>
      <vt:lpstr>Terminados</vt:lpstr>
      <vt:lpstr>' En Tramite '!Títulos_a_imprimir</vt:lpstr>
      <vt:lpstr>'En ejecución'!Títulos_a_imprimir</vt:lpstr>
      <vt:lpstr>Legales!Títulos_a_imprimir</vt:lpstr>
      <vt:lpstr>'proy cierre'!Títulos_a_imprimir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Isela Delgado de Gudiño</dc:creator>
  <cp:lastModifiedBy>Natasha Vivas</cp:lastModifiedBy>
  <cp:lastPrinted>2021-08-20T12:23:39Z</cp:lastPrinted>
  <dcterms:created xsi:type="dcterms:W3CDTF">2017-06-15T14:03:19Z</dcterms:created>
  <dcterms:modified xsi:type="dcterms:W3CDTF">2021-11-12T16:36:39Z</dcterms:modified>
</cp:coreProperties>
</file>