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vivas\Documents\Informe fisico-financiero\Febrero 2021\"/>
    </mc:Choice>
  </mc:AlternateContent>
  <workbookProtection workbookAlgorithmName="SHA-512" workbookHashValue="rLf7uZkGvZar/lbn96HK5t5x/VdwOQ9sJj5XU3m9UOqItGxhNHzCvHYchzsWzsgYZgvokRZ7749rGodaX1eTGA==" workbookSaltValue="B6vh2GN1u3xspfotxSdw/Q==" workbookSpinCount="100000" lockStructure="1"/>
  <bookViews>
    <workbookView xWindow="0" yWindow="0" windowWidth="15345" windowHeight="3945" firstSheet="1" activeTab="2"/>
  </bookViews>
  <sheets>
    <sheet name="resumen" sheetId="26" r:id="rId1"/>
    <sheet name=" En Tramite " sheetId="10" r:id="rId2"/>
    <sheet name="En ejecución" sheetId="21" r:id="rId3"/>
    <sheet name="proy x cierre" sheetId="18" r:id="rId4"/>
    <sheet name="Legales" sheetId="19" r:id="rId5"/>
    <sheet name="Consultorias" sheetId="20" r:id="rId6"/>
    <sheet name="terminados" sheetId="23" r:id="rId7"/>
  </sheets>
  <definedNames>
    <definedName name="_xlnm.Print_Titles" localSheetId="1">' En Tramite '!$5:$5</definedName>
    <definedName name="_xlnm.Print_Titles" localSheetId="2">'En ejecución'!$7:$7</definedName>
    <definedName name="_xlnm.Print_Titles" localSheetId="4">Legales!$5:$5</definedName>
    <definedName name="_xlnm.Print_Titles" localSheetId="3">'proy x cierre'!$9:$9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21" l="1"/>
  <c r="J27" i="21" l="1"/>
  <c r="J13" i="21" l="1"/>
  <c r="E9" i="21" l="1"/>
  <c r="E30" i="21" l="1"/>
  <c r="E33" i="21"/>
  <c r="E11" i="10" l="1"/>
  <c r="H39" i="18" l="1"/>
  <c r="G29" i="18"/>
  <c r="G27" i="18"/>
  <c r="H19" i="18"/>
  <c r="H16" i="18"/>
  <c r="I59" i="21"/>
  <c r="B4" i="21" l="1"/>
  <c r="A6" i="18" l="1"/>
  <c r="A5" i="18"/>
  <c r="I52" i="21"/>
  <c r="H8" i="19" l="1"/>
  <c r="G45" i="18" l="1"/>
  <c r="G41" i="18"/>
  <c r="G44" i="18"/>
  <c r="G21" i="18"/>
  <c r="G20" i="18" s="1"/>
  <c r="G18" i="18"/>
  <c r="G15" i="18"/>
  <c r="H15" i="18" s="1"/>
  <c r="G14" i="18"/>
  <c r="I37" i="21"/>
  <c r="I9" i="21"/>
  <c r="D38" i="18" l="1"/>
  <c r="D13" i="18"/>
  <c r="D30" i="18"/>
  <c r="G13" i="18"/>
  <c r="H14" i="18"/>
  <c r="H31" i="18" l="1"/>
  <c r="E26" i="21" l="1"/>
  <c r="J54" i="21" l="1"/>
  <c r="B11" i="26" l="1"/>
  <c r="E7" i="10" l="1"/>
  <c r="G15" i="19" l="1"/>
  <c r="D15" i="19"/>
  <c r="H36" i="18"/>
  <c r="H18" i="18"/>
  <c r="G28" i="18"/>
  <c r="D28" i="18"/>
  <c r="H29" i="18" l="1"/>
  <c r="H28" i="18" s="1"/>
  <c r="J44" i="21" l="1"/>
  <c r="J43" i="21"/>
  <c r="D9" i="19" l="1"/>
  <c r="D7" i="19"/>
  <c r="G14" i="19"/>
  <c r="H14" i="19" s="1"/>
  <c r="G13" i="19"/>
  <c r="H13" i="19" s="1"/>
  <c r="G12" i="19"/>
  <c r="H12" i="19" s="1"/>
  <c r="H11" i="19"/>
  <c r="H23" i="19"/>
  <c r="H22" i="19"/>
  <c r="H21" i="19"/>
  <c r="H20" i="19"/>
  <c r="H17" i="18"/>
  <c r="H35" i="18"/>
  <c r="H34" i="18"/>
  <c r="I53" i="21"/>
  <c r="J53" i="21" s="1"/>
  <c r="D48" i="18"/>
  <c r="D26" i="18"/>
  <c r="H27" i="18"/>
  <c r="H26" i="18" s="1"/>
  <c r="G32" i="18"/>
  <c r="D20" i="18"/>
  <c r="G49" i="18"/>
  <c r="H49" i="18" s="1"/>
  <c r="H48" i="18" s="1"/>
  <c r="H43" i="18"/>
  <c r="H42" i="18"/>
  <c r="H32" i="18" l="1"/>
  <c r="D6" i="19"/>
  <c r="C9" i="26" s="1"/>
  <c r="G48" i="18"/>
  <c r="G26" i="18"/>
  <c r="H41" i="18" l="1"/>
  <c r="D46" i="18" l="1"/>
  <c r="D24" i="18" l="1"/>
  <c r="G25" i="18"/>
  <c r="E33" i="23"/>
  <c r="E29" i="23"/>
  <c r="E22" i="23"/>
  <c r="E19" i="23"/>
  <c r="E12" i="23"/>
  <c r="E9" i="23"/>
  <c r="E7" i="23"/>
  <c r="E6" i="23" l="1"/>
  <c r="H25" i="18"/>
  <c r="H24" i="18" s="1"/>
  <c r="G24" i="18"/>
  <c r="D11" i="18"/>
  <c r="D22" i="18"/>
  <c r="G22" i="18"/>
  <c r="G12" i="18"/>
  <c r="D10" i="18" l="1"/>
  <c r="C8" i="26" s="1"/>
  <c r="H12" i="18"/>
  <c r="H11" i="18" s="1"/>
  <c r="G11" i="18"/>
  <c r="J59" i="21" l="1"/>
  <c r="J58" i="21"/>
  <c r="J57" i="21"/>
  <c r="E56" i="21"/>
  <c r="J55" i="21"/>
  <c r="J52" i="21"/>
  <c r="J51" i="21"/>
  <c r="J50" i="21"/>
  <c r="E49" i="21"/>
  <c r="I47" i="21"/>
  <c r="E47" i="21"/>
  <c r="J45" i="21"/>
  <c r="J42" i="21"/>
  <c r="J41" i="21"/>
  <c r="J40" i="21"/>
  <c r="J39" i="21"/>
  <c r="J38" i="21"/>
  <c r="J37" i="21"/>
  <c r="J36" i="21"/>
  <c r="F36" i="21"/>
  <c r="J35" i="21"/>
  <c r="J34" i="21"/>
  <c r="I32" i="21"/>
  <c r="J32" i="21" s="1"/>
  <c r="J29" i="21"/>
  <c r="J28" i="21"/>
  <c r="I26" i="21"/>
  <c r="J25" i="21"/>
  <c r="J24" i="21"/>
  <c r="J23" i="21"/>
  <c r="J22" i="21"/>
  <c r="J21" i="21"/>
  <c r="J20" i="21"/>
  <c r="E19" i="21"/>
  <c r="E17" i="21"/>
  <c r="J16" i="21"/>
  <c r="E14" i="21"/>
  <c r="J12" i="21"/>
  <c r="J11" i="21"/>
  <c r="J9" i="21" s="1"/>
  <c r="E8" i="21" l="1"/>
  <c r="C7" i="26" s="1"/>
  <c r="J26" i="21"/>
  <c r="J33" i="21"/>
  <c r="J15" i="21"/>
  <c r="J14" i="21" s="1"/>
  <c r="I14" i="21"/>
  <c r="J31" i="21"/>
  <c r="J30" i="21" s="1"/>
  <c r="I30" i="21"/>
  <c r="J49" i="21"/>
  <c r="I49" i="21"/>
  <c r="J48" i="21"/>
  <c r="J47" i="21" s="1"/>
  <c r="I56" i="21"/>
  <c r="J18" i="21"/>
  <c r="J17" i="21" s="1"/>
  <c r="I17" i="21"/>
  <c r="I33" i="21"/>
  <c r="J56" i="21"/>
  <c r="J19" i="21"/>
  <c r="I19" i="21"/>
  <c r="H17" i="19"/>
  <c r="H18" i="19"/>
  <c r="H19" i="19"/>
  <c r="D6" i="20"/>
  <c r="C10" i="26" s="1"/>
  <c r="G8" i="20"/>
  <c r="H8" i="20" s="1"/>
  <c r="G9" i="20"/>
  <c r="H9" i="20" s="1"/>
  <c r="G7" i="20"/>
  <c r="H7" i="20" s="1"/>
  <c r="H6" i="20" l="1"/>
  <c r="D10" i="26" s="1"/>
  <c r="I8" i="21"/>
  <c r="J8" i="21"/>
  <c r="D7" i="26" s="1"/>
  <c r="H16" i="19"/>
  <c r="H15" i="19" s="1"/>
  <c r="H10" i="19"/>
  <c r="H9" i="19" s="1"/>
  <c r="G9" i="19"/>
  <c r="H7" i="19"/>
  <c r="G7" i="19"/>
  <c r="H47" i="18"/>
  <c r="H46" i="18" s="1"/>
  <c r="G46" i="18"/>
  <c r="H23" i="18"/>
  <c r="H22" i="18" s="1"/>
  <c r="G33" i="18"/>
  <c r="G30" i="18" s="1"/>
  <c r="G6" i="19" l="1"/>
  <c r="H6" i="19"/>
  <c r="D9" i="26" s="1"/>
  <c r="H40" i="18"/>
  <c r="H38" i="18" s="1"/>
  <c r="G38" i="18"/>
  <c r="G10" i="18" s="1"/>
  <c r="H33" i="18"/>
  <c r="H30" i="18" s="1"/>
  <c r="H21" i="18"/>
  <c r="H20" i="18" s="1"/>
  <c r="H13" i="18"/>
  <c r="H10" i="18" l="1"/>
  <c r="E9" i="10"/>
  <c r="D8" i="26" l="1"/>
  <c r="D11" i="26" s="1"/>
  <c r="E6" i="10"/>
  <c r="C6" i="26" l="1"/>
  <c r="C11" i="26" s="1"/>
</calcChain>
</file>

<file path=xl/sharedStrings.xml><?xml version="1.0" encoding="utf-8"?>
<sst xmlns="http://schemas.openxmlformats.org/spreadsheetml/2006/main" count="514" uniqueCount="408">
  <si>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</si>
  <si>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</si>
  <si>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</si>
  <si>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</si>
  <si>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</si>
  <si>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</si>
  <si>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</si>
  <si>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</si>
  <si>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</si>
  <si>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</si>
  <si>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</si>
  <si>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</si>
  <si>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</si>
  <si>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</si>
  <si>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</si>
  <si>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</si>
  <si>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</si>
  <si>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OMNICOSULT</t>
  </si>
  <si>
    <t>APROCOSA</t>
  </si>
  <si>
    <t>INTERNACIONAL DE SEGURO</t>
  </si>
  <si>
    <t>COPISA</t>
  </si>
  <si>
    <t>MECO</t>
  </si>
  <si>
    <t>A&amp;S-COLON</t>
  </si>
  <si>
    <t>JOCA</t>
  </si>
  <si>
    <t>ESTUDIO DE INGENIERÍA, S.A.</t>
  </si>
  <si>
    <t>PROYECO</t>
  </si>
  <si>
    <t>PROINTEC</t>
  </si>
  <si>
    <t>HIDROGEOCOL</t>
  </si>
  <si>
    <t>CONSORCIO AGUA DE LA PULIDA</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</si>
  <si>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</si>
  <si>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</si>
  <si>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</si>
  <si>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</si>
  <si>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</si>
  <si>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</si>
  <si>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</si>
  <si>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</si>
  <si>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</si>
  <si>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</si>
  <si>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Se está en el mantenimiento del sistema. Son 2 mantenimientos al año Enero y Julio por 5 años hasta el año 2022.</t>
  </si>
  <si>
    <t>ERNST &amp; YOUNG</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</si>
  <si>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</si>
  <si>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</si>
  <si>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</si>
  <si>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</si>
  <si>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</si>
  <si>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</si>
  <si>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</si>
  <si>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</si>
  <si>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</si>
  <si>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</si>
  <si>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</si>
  <si>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SUPERVISIÓN EN CONCEPCION VOLCAN, POTRERILLO Y DOLEGA -BID</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</si>
  <si>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</si>
  <si>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</si>
  <si>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</si>
  <si>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</si>
  <si>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</si>
  <si>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</si>
  <si>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</si>
  <si>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</si>
  <si>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</si>
  <si>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</si>
  <si>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</si>
  <si>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</si>
  <si>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</si>
  <si>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</si>
  <si>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</si>
  <si>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</si>
  <si>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</si>
  <si>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</si>
  <si>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</si>
  <si>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</si>
  <si>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</si>
  <si>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</si>
  <si>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</si>
  <si>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</si>
  <si>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</si>
  <si>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</si>
  <si>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</si>
  <si>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</si>
  <si>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</si>
  <si>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</si>
  <si>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</si>
  <si>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</si>
  <si>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</si>
  <si>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</si>
  <si>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</si>
  <si>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</si>
  <si>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</si>
  <si>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</si>
  <si>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</si>
  <si>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</si>
  <si>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</si>
  <si>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</si>
  <si>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</si>
  <si>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</si>
  <si>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</si>
  <si>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</si>
  <si>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</si>
  <si>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</si>
  <si>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</si>
  <si>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</si>
  <si>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</si>
  <si>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</si>
  <si>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</si>
  <si>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</si>
  <si>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</si>
  <si>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</si>
  <si>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</si>
  <si>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</si>
  <si>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</si>
  <si>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</si>
  <si>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</si>
  <si>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</si>
  <si>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</si>
  <si>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</si>
  <si>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</si>
  <si>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</si>
  <si>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</si>
  <si>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</si>
  <si>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</si>
  <si>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</si>
  <si>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</si>
  <si>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</si>
  <si>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 xml:space="preserve">Mejoramiento al Sistema de Abastecimiento de Agua Potable </t>
  </si>
  <si>
    <t>Mejoramiento al Sistema de Abastecimiento de Agua Potable</t>
  </si>
  <si>
    <t>Panamá y Colón</t>
  </si>
  <si>
    <t>Administración y Supervisión de Proyectos (Supervisión)</t>
  </si>
  <si>
    <t>Panamá Centro</t>
  </si>
  <si>
    <t>Supervisión de Proyectos (Chorrillo, Santa Ana)</t>
  </si>
  <si>
    <t>Panamá Este</t>
  </si>
  <si>
    <t>Cañita de Chepo</t>
  </si>
  <si>
    <t>Mejoras al Sistema de Abastecimiento de Agua Potable de Cañitas, Distrito de Chepo</t>
  </si>
  <si>
    <t>Panamá Oeste</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</si>
  <si>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</si>
  <si>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</si>
  <si>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</si>
  <si>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</si>
  <si>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</si>
  <si>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</si>
  <si>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</si>
  <si>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</si>
  <si>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</si>
  <si>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</si>
  <si>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</si>
  <si>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</si>
  <si>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</si>
  <si>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</si>
  <si>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</si>
  <si>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</si>
  <si>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</si>
  <si>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</si>
  <si>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</si>
  <si>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</si>
  <si>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</si>
  <si>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</si>
  <si>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</si>
  <si>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 xml:space="preserve">Contratación de los Servicios para aumentar la Capacidad de Almacenamiento de Agua Cruda en la Laguna Big Creek como fuente de Abastecimiento </t>
  </si>
  <si>
    <t>A Nivel Distrito</t>
  </si>
  <si>
    <t>Supervisión Técnica, Administrativa, Ambiental y Social del Contrato de Mejoras de la Eficiencia de los Servicios de AP y Saneamiento</t>
  </si>
  <si>
    <t>Santa Rita Arriba, Providencia</t>
  </si>
  <si>
    <t xml:space="preserve"> Mejoras a la Estación de Bombeo </t>
  </si>
  <si>
    <t>Potrerrillo y Dolega</t>
  </si>
  <si>
    <t>Volcán, Potrerillos, Concepción y Dolega</t>
  </si>
  <si>
    <t>Supervisión de las Obras</t>
  </si>
  <si>
    <t>Puerto Armuelles</t>
  </si>
  <si>
    <t xml:space="preserve">Ampliación y Mejoras del Sistema de Alcantarillado Sanitario </t>
  </si>
  <si>
    <t xml:space="preserve">Mejoras al Sistema de Acueducto </t>
  </si>
  <si>
    <t>San Pabo Viejo, San José</t>
  </si>
  <si>
    <t>San Pablo Viejo</t>
  </si>
  <si>
    <t>Línea de Conducción Cerro San Cristóbal-Barriada San José (San Pablo Viejo-Vía Interamericana)</t>
  </si>
  <si>
    <t>Los Santos</t>
  </si>
  <si>
    <t>Pedasí</t>
  </si>
  <si>
    <t>BID</t>
  </si>
  <si>
    <t>Supervisión de la Obra de rehabilitación del Sistema de AP y Alcantarillado</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</si>
  <si>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</si>
  <si>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</si>
  <si>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</si>
  <si>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</si>
  <si>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</si>
  <si>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</si>
  <si>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</si>
  <si>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</si>
  <si>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</si>
  <si>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</si>
  <si>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Limajo</t>
  </si>
  <si>
    <t>Construcción y Mejoras al Sistema de Abastecimiento de Agua Portable</t>
  </si>
  <si>
    <t>Burunga</t>
  </si>
  <si>
    <t>Construcción de la Red de Impulsión con el Sistema de Bombeo a los Nuevos Tanques de Burunga</t>
  </si>
  <si>
    <t>Loma del Río, Arraiján</t>
  </si>
  <si>
    <t>Montijo</t>
  </si>
  <si>
    <t xml:space="preserve">Montijo, </t>
  </si>
  <si>
    <t xml:space="preserve">Mejoramiento al sistema de acueducto </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</si>
  <si>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</si>
  <si>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</si>
  <si>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</si>
  <si>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</si>
  <si>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</si>
  <si>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</si>
  <si>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Construcción del Sistema de Acueducto y Alcantarilado de Urbanización de la Pulida y el Churrasco del Distrito San Miguelito.</t>
  </si>
  <si>
    <t>Mejoramiento al Acueducto de las Comunidad de Santa Cruz, La Primavera, Villalobos,Correg. De Pedregal</t>
  </si>
  <si>
    <t>Construcción de Red de Distribución de Nuevo Chorrillo, Chapala</t>
  </si>
  <si>
    <t>Línea de Conducción de Chorrera - Capira</t>
  </si>
  <si>
    <t>Arraiján</t>
  </si>
  <si>
    <t>Construcción de red de distribución de  de Chorrera a Arraiján</t>
  </si>
  <si>
    <t>Panamá y Panamá Oeste</t>
  </si>
  <si>
    <t>Mejoras a la toma de agua cruda de Changuinola</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</si>
  <si>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</si>
  <si>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</si>
  <si>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</si>
  <si>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</si>
  <si>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</si>
  <si>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</si>
  <si>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</si>
  <si>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Mejoras a la Red de Abastecimiento de Agua de Santiago y sus Alrededores</t>
  </si>
  <si>
    <t xml:space="preserve"> Como el contrato de préstamo se extendió hasta el 2020, se requiere de una adenda. </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</si>
  <si>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</si>
  <si>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</si>
  <si>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</si>
  <si>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</si>
  <si>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</si>
  <si>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</si>
  <si>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Estudio y Diseño, para las Mejoras y Ampliación de los Sistemas  de Abastecimiento de Agua Potable de Corregimientos del Progreso, Rodolfo Aguilar Delgado y Puerto Armuelles,</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</si>
  <si>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</si>
  <si>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</si>
  <si>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</si>
  <si>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</si>
  <si>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</si>
  <si>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</si>
  <si>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</si>
  <si>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</si>
  <si>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</si>
  <si>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</si>
  <si>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</si>
  <si>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</si>
  <si>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</si>
  <si>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</si>
  <si>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</si>
  <si>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</si>
  <si>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</si>
  <si>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</si>
  <si>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Supervisición de los Proyectos de Jacú, Divalá</t>
  </si>
  <si>
    <t>En trámite Adenda No.3 y endoso de fianza hasta 1-jul-2021; incremento económico (B/.539,013.97) y extensión de tiempo al Contrato, en Oficina de Fiscalización para su refrendo</t>
  </si>
  <si>
    <t>Acueducto de Tonosí</t>
  </si>
  <si>
    <t>San Martín, 6 de Abril</t>
  </si>
  <si>
    <t>Aporte de Gobierno</t>
  </si>
  <si>
    <t>Adenda</t>
  </si>
  <si>
    <t>Adenda en trámite No.1  (tiempo y disminución de monto) para cierre administrativo y financiero; pendiente de subsanar documentación</t>
  </si>
  <si>
    <t>En trámite en la Contraloría, Adenda No.5 de costo (B/.237,818.04) y  tiempo hasta el 31-mayo-2020</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</si>
  <si>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</si>
  <si>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</si>
  <si>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</si>
  <si>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</si>
  <si>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</si>
  <si>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</si>
  <si>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</si>
  <si>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</si>
  <si>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</si>
  <si>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</si>
  <si>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</si>
  <si>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</si>
  <si>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</si>
  <si>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</si>
  <si>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t xml:space="preserve">Proyecto Integral para el Abastecimiento de Agua Potable al Corregimiento de Los Pozos, incluye Diseño y Construcción de Pozo Profundo, </t>
  </si>
  <si>
    <t xml:space="preserve">                                             </t>
  </si>
  <si>
    <t>Chiriquí Grande</t>
  </si>
  <si>
    <t>Construcción del Sistema de Alcantarillado Sanitario  y Diseños y Construcción de la Planta de Tratamiento de Aguas Servidas.</t>
  </si>
  <si>
    <t>San Isidro</t>
  </si>
  <si>
    <r>
      <t>En trámite (C</t>
    </r>
    <r>
      <rPr>
        <sz val="10"/>
        <color theme="1"/>
        <rFont val="Arial Narrow"/>
        <family val="2"/>
      </rPr>
      <t>onfección de contrato y evaluación)</t>
    </r>
  </si>
  <si>
    <t>Actualizado en abril de 2020</t>
  </si>
  <si>
    <t xml:space="preserve">Suministro e Instalación de un tanque de almacenamiento de 100,000 galones </t>
  </si>
  <si>
    <t>Rehabilitación, Operación y Mantenimiento de Plantas de Tratamientos de Aguas Residuales, ubicadas en Panamá y Panamá Oeste (25 plantas)</t>
  </si>
  <si>
    <t xml:space="preserve"> En trámite de adenda de tiempo No.5 en Contraloría.</t>
  </si>
  <si>
    <t>Diseño de la Fase de Floculación y Rehabilitación de todos los Componentes de la PTAP de San Félix</t>
  </si>
  <si>
    <t>En trámite extensión de tiempo por cuatroscientos veintiseis (614) días, hasta el 31 de diciembre de 2020</t>
  </si>
  <si>
    <t>Ampliación y Modernización de la Planta Potabilizadora de San Félix</t>
  </si>
  <si>
    <t>Diseño y Contrucción del Sistema de Acueducto de Alto de Howard, Veraneras y El Tecal</t>
  </si>
  <si>
    <r>
      <rPr>
        <b/>
        <sz val="10"/>
        <rFont val="Arial Narrow"/>
        <family val="2"/>
      </rPr>
      <t>C</t>
    </r>
    <r>
      <rPr>
        <b/>
        <sz val="10"/>
        <color rgb="FF000000"/>
        <rFont val="Arial Narrow"/>
        <family val="2"/>
      </rPr>
      <t>ontratista</t>
    </r>
    <r>
      <rPr>
        <sz val="10"/>
        <color rgb="FF000000"/>
        <rFont val="Arial Narrow"/>
        <family val="2"/>
      </rPr>
      <t xml:space="preserve">: OMNICONSULT                                                          </t>
    </r>
    <r>
      <rPr>
        <b/>
        <sz val="10"/>
        <color rgb="FF000000"/>
        <rFont val="Arial Narrow"/>
        <family val="2"/>
      </rPr>
      <t>Contrato:</t>
    </r>
    <r>
      <rPr>
        <sz val="10"/>
        <color rgb="FF000000"/>
        <rFont val="Arial Narrow"/>
        <family val="2"/>
      </rPr>
      <t xml:space="preserve"> 49-2011                                                                       </t>
    </r>
    <r>
      <rPr>
        <b/>
        <sz val="10"/>
        <color rgb="FF000000"/>
        <rFont val="Arial Narrow"/>
        <family val="2"/>
      </rPr>
      <t xml:space="preserve">   Orden de Proceder: </t>
    </r>
    <r>
      <rPr>
        <sz val="10"/>
        <color rgb="FF000000"/>
        <rFont val="Arial Narrow"/>
        <family val="2"/>
      </rPr>
      <t xml:space="preserve">15 de mayo de 2012                                   </t>
    </r>
    <r>
      <rPr>
        <b/>
        <sz val="10"/>
        <color rgb="FF000000"/>
        <rFont val="Arial Narrow"/>
        <family val="2"/>
      </rPr>
      <t xml:space="preserve"> Fecha de Terminación</t>
    </r>
    <r>
      <rPr>
        <sz val="10"/>
        <color rgb="FF000000"/>
        <rFont val="Arial Narrow"/>
        <family val="2"/>
      </rPr>
      <t xml:space="preserve">: 11 de noviembre de 2012                         </t>
    </r>
    <r>
      <rPr>
        <b/>
        <sz val="10"/>
        <color rgb="FF000000"/>
        <rFont val="Arial Narrow"/>
        <family val="2"/>
      </rPr>
      <t xml:space="preserve">Status: </t>
    </r>
    <r>
      <rPr>
        <sz val="10"/>
        <color rgb="FF000000"/>
        <rFont val="Arial Narrow"/>
        <family val="2"/>
      </rPr>
      <t>.En prcoceso de pago de devolución del retenido.</t>
    </r>
  </si>
  <si>
    <r>
      <rPr>
        <b/>
        <sz val="10"/>
        <rFont val="Arial Narrow"/>
        <family val="2"/>
      </rPr>
      <t>Contratista</t>
    </r>
    <r>
      <rPr>
        <sz val="10"/>
        <rFont val="Arial Narrow"/>
        <family val="2"/>
      </rPr>
      <t xml:space="preserve">: Constructora RODSA                                            </t>
    </r>
    <r>
      <rPr>
        <b/>
        <sz val="10"/>
        <rFont val="Arial Narrow"/>
        <family val="2"/>
      </rPr>
      <t>Contrato:</t>
    </r>
    <r>
      <rPr>
        <sz val="10"/>
        <rFont val="Arial Narrow"/>
        <family val="2"/>
      </rPr>
      <t xml:space="preserve"> COC-001-CAF-2017                                                       </t>
    </r>
    <r>
      <rPr>
        <b/>
        <sz val="10"/>
        <rFont val="Arial Narrow"/>
        <family val="2"/>
      </rPr>
      <t>Orden de Proceder</t>
    </r>
    <r>
      <rPr>
        <sz val="10"/>
        <rFont val="Arial Narrow"/>
        <family val="2"/>
      </rPr>
      <t xml:space="preserve">: 9 de noviembre de 2017                     </t>
    </r>
    <r>
      <rPr>
        <b/>
        <sz val="10"/>
        <rFont val="Arial Narrow"/>
        <family val="2"/>
      </rPr>
      <t>Fecha de Terminació</t>
    </r>
    <r>
      <rPr>
        <sz val="10"/>
        <rFont val="Arial Narrow"/>
        <family val="2"/>
      </rPr>
      <t xml:space="preserve">n: 30 de junio de 2019.                                  </t>
    </r>
    <r>
      <rPr>
        <b/>
        <sz val="10"/>
        <rFont val="Arial Narrow"/>
        <family val="2"/>
      </rPr>
      <t>Status</t>
    </r>
    <r>
      <rPr>
        <sz val="10"/>
        <rFont val="Arial Narrow"/>
        <family val="2"/>
      </rPr>
      <t>:Pendiente trámite de pago de última cuenta y cierre de proyecto.</t>
    </r>
  </si>
  <si>
    <r>
      <rPr>
        <b/>
        <sz val="10"/>
        <rFont val="Arial Narrow"/>
        <family val="2"/>
      </rPr>
      <t>Contratista:</t>
    </r>
    <r>
      <rPr>
        <sz val="10"/>
        <rFont val="Arial Narrow"/>
        <family val="2"/>
      </rPr>
      <t xml:space="preserve"> Consorcio Chen Associates Consulting Engineers                                       </t>
    </r>
    <r>
      <rPr>
        <b/>
        <sz val="10"/>
        <rFont val="Arial Narrow"/>
        <family val="2"/>
      </rPr>
      <t>Contrato:</t>
    </r>
    <r>
      <rPr>
        <sz val="10"/>
        <rFont val="Arial Narrow"/>
        <family val="2"/>
      </rPr>
      <t xml:space="preserve">    49-2012                                      </t>
    </r>
    <r>
      <rPr>
        <b/>
        <sz val="10"/>
        <rFont val="Arial Narrow"/>
        <family val="2"/>
      </rPr>
      <t xml:space="preserve"> Orden de Proceder:</t>
    </r>
    <r>
      <rPr>
        <sz val="10"/>
        <rFont val="Arial Narrow"/>
        <family val="2"/>
      </rPr>
      <t xml:space="preserve"> 31 de agosto de 2012  </t>
    </r>
    <r>
      <rPr>
        <b/>
        <sz val="10"/>
        <rFont val="Arial Narrow"/>
        <family val="2"/>
      </rPr>
      <t xml:space="preserve"> Fecha de Terminación</t>
    </r>
    <r>
      <rPr>
        <sz val="10"/>
        <rFont val="Arial Narrow"/>
        <family val="2"/>
      </rPr>
      <t xml:space="preserve">: 15 de septiembre de 2014                                                                  </t>
    </r>
    <r>
      <rPr>
        <b/>
        <sz val="10"/>
        <rFont val="Arial Narrow"/>
        <family val="2"/>
      </rPr>
      <t>Status:</t>
    </r>
    <r>
      <rPr>
        <sz val="10"/>
        <rFont val="Arial Narrow"/>
        <family val="2"/>
      </rPr>
      <t xml:space="preserve"> Asesoría Legal realiza las gestiones para rescindir el contrato. Cuenta con Resolución Administrativa No.149-2015, del 30-oct-2015.</t>
    </r>
  </si>
  <si>
    <r>
      <rPr>
        <b/>
        <sz val="10"/>
        <rFont val="Arial Narrow"/>
        <family val="2"/>
      </rPr>
      <t>Contratista</t>
    </r>
    <r>
      <rPr>
        <sz val="10"/>
        <rFont val="Arial Narrow"/>
        <family val="2"/>
      </rPr>
      <t xml:space="preserve">: Globetec Panamá, S.A                    </t>
    </r>
    <r>
      <rPr>
        <b/>
        <sz val="10"/>
        <rFont val="Arial Narrow"/>
        <family val="2"/>
      </rPr>
      <t>Contrato:</t>
    </r>
    <r>
      <rPr>
        <sz val="10"/>
        <rFont val="Arial Narrow"/>
        <family val="2"/>
      </rPr>
      <t xml:space="preserve">    28-2010                                        </t>
    </r>
    <r>
      <rPr>
        <b/>
        <sz val="10"/>
        <rFont val="Arial Narrow"/>
        <family val="2"/>
      </rPr>
      <t xml:space="preserve"> Orden de Proceder</t>
    </r>
    <r>
      <rPr>
        <sz val="10"/>
        <rFont val="Arial Narrow"/>
        <family val="2"/>
      </rPr>
      <t xml:space="preserve">: 4 de abril de 2011            </t>
    </r>
    <r>
      <rPr>
        <b/>
        <sz val="10"/>
        <rFont val="Arial Narrow"/>
        <family val="2"/>
      </rPr>
      <t>Fecha de Terminación</t>
    </r>
    <r>
      <rPr>
        <sz val="10"/>
        <rFont val="Arial Narrow"/>
        <family val="2"/>
      </rPr>
      <t xml:space="preserve">: 31 de diciembre de 2014                                                                  </t>
    </r>
    <r>
      <rPr>
        <b/>
        <sz val="10"/>
        <rFont val="Arial Narrow"/>
        <family val="2"/>
      </rPr>
      <t>Status:</t>
    </r>
    <r>
      <rPr>
        <sz val="10"/>
        <rFont val="Arial Narrow"/>
        <family val="2"/>
      </rPr>
      <t xml:space="preserve"> 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</si>
  <si>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COC-01-BIRF-2014                  </t>
    </r>
    <r>
      <rPr>
        <b/>
        <sz val="10"/>
        <color rgb="FF000000"/>
        <rFont val="Arial Narrow"/>
        <family val="2"/>
      </rPr>
      <t>Orden de Proceder:</t>
    </r>
    <r>
      <rPr>
        <sz val="10"/>
        <color rgb="FF000000"/>
        <rFont val="Arial Narrow"/>
        <family val="2"/>
      </rPr>
      <t xml:space="preserve"> 26 de marzo de 2014      </t>
    </r>
    <r>
      <rPr>
        <b/>
        <sz val="10"/>
        <color rgb="FF000000"/>
        <rFont val="Arial Narrow"/>
        <family val="2"/>
      </rPr>
      <t>Fecha de Terminación</t>
    </r>
    <r>
      <rPr>
        <sz val="10"/>
        <color rgb="FF000000"/>
        <rFont val="Arial Narrow"/>
        <family val="2"/>
      </rPr>
      <t xml:space="preserve">: 3 de diciembre de 2016  </t>
    </r>
    <r>
      <rPr>
        <b/>
        <sz val="10"/>
        <color rgb="FF000000"/>
        <rFont val="Arial Narrow"/>
        <family val="2"/>
      </rPr>
      <t xml:space="preserve">Status: </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</si>
  <si>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COC-04-CAF-2014                  </t>
    </r>
    <r>
      <rPr>
        <b/>
        <sz val="10"/>
        <color rgb="FF000000"/>
        <rFont val="Arial Narrow"/>
        <family val="2"/>
      </rPr>
      <t>Orden de Proceder</t>
    </r>
    <r>
      <rPr>
        <sz val="10"/>
        <color rgb="FF000000"/>
        <rFont val="Arial Narrow"/>
        <family val="2"/>
      </rPr>
      <t xml:space="preserve">: 10 de junio  de 2014      </t>
    </r>
    <r>
      <rPr>
        <b/>
        <sz val="10"/>
        <color rgb="FF000000"/>
        <rFont val="Arial Narrow"/>
        <family val="2"/>
      </rPr>
      <t>Fecha de Terminación:</t>
    </r>
    <r>
      <rPr>
        <sz val="10"/>
        <color rgb="FF000000"/>
        <rFont val="Arial Narrow"/>
        <family val="2"/>
      </rPr>
      <t xml:space="preserve"> 5 de febrero de 2017   </t>
    </r>
    <r>
      <rPr>
        <b/>
        <sz val="10"/>
        <color rgb="FF000000"/>
        <rFont val="Arial Narrow"/>
        <family val="2"/>
      </rPr>
      <t>Status</t>
    </r>
    <r>
      <rPr>
        <sz val="10"/>
        <color rgb="FF000000"/>
        <rFont val="Arial Narrow"/>
        <family val="2"/>
      </rPr>
      <t>: Contrato rescindido en Tribunal de Contrataciones Públicas.</t>
    </r>
  </si>
  <si>
    <r>
      <rPr>
        <b/>
        <sz val="10"/>
        <color rgb="FF000000"/>
        <rFont val="Arial Narrow"/>
        <family val="2"/>
      </rPr>
      <t>Contratista</t>
    </r>
    <r>
      <rPr>
        <sz val="10"/>
        <color rgb="FF000000"/>
        <rFont val="Arial Narrow"/>
        <family val="2"/>
      </rPr>
      <t xml:space="preserve">: BEROTZ, S.A                                </t>
    </r>
    <r>
      <rPr>
        <b/>
        <sz val="10"/>
        <color rgb="FF000000"/>
        <rFont val="Arial Narrow"/>
        <family val="2"/>
      </rPr>
      <t>Contrato:</t>
    </r>
    <r>
      <rPr>
        <sz val="10"/>
        <color rgb="FF000000"/>
        <rFont val="Arial Narrow"/>
        <family val="2"/>
      </rPr>
      <t xml:space="preserve">    148-2012                                        </t>
    </r>
    <r>
      <rPr>
        <b/>
        <sz val="10"/>
        <color rgb="FF000000"/>
        <rFont val="Arial Narrow"/>
        <family val="2"/>
      </rPr>
      <t>Orden de Proceder</t>
    </r>
    <r>
      <rPr>
        <sz val="10"/>
        <color rgb="FF000000"/>
        <rFont val="Arial Narrow"/>
        <family val="2"/>
      </rPr>
      <t xml:space="preserve">: 30 de octubre de 2012     </t>
    </r>
    <r>
      <rPr>
        <b/>
        <sz val="10"/>
        <color rgb="FF000000"/>
        <rFont val="Arial Narrow"/>
        <family val="2"/>
      </rPr>
      <t>Fecha de Terminación</t>
    </r>
    <r>
      <rPr>
        <sz val="10"/>
        <color rgb="FF000000"/>
        <rFont val="Arial Narrow"/>
        <family val="2"/>
      </rPr>
      <t xml:space="preserve">: 28 de agosto de 2014  </t>
    </r>
    <r>
      <rPr>
        <b/>
        <sz val="10"/>
        <color rgb="FF000000"/>
        <rFont val="Arial Narrow"/>
        <family val="2"/>
      </rPr>
      <t>Status</t>
    </r>
    <r>
      <rPr>
        <sz val="10"/>
        <color rgb="FF000000"/>
        <rFont val="Arial Narrow"/>
        <family val="2"/>
      </rPr>
      <t>:   La empresa fue embargada, el contratista no presentó cuentas, durante su ejecución. No se ha podido realizar el cierre del proyecto</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</si>
  <si>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COC-01-CAFF-2014                  </t>
    </r>
    <r>
      <rPr>
        <b/>
        <sz val="10"/>
        <color rgb="FF000000"/>
        <rFont val="Arial Narrow"/>
        <family val="2"/>
      </rPr>
      <t>Orden de Proceder:</t>
    </r>
    <r>
      <rPr>
        <sz val="10"/>
        <color rgb="FF000000"/>
        <rFont val="Arial Narrow"/>
        <family val="2"/>
      </rPr>
      <t xml:space="preserve"> 15 de mayo de 2014      </t>
    </r>
    <r>
      <rPr>
        <b/>
        <sz val="10"/>
        <color rgb="FF000000"/>
        <rFont val="Arial Narrow"/>
        <family val="2"/>
      </rPr>
      <t>Fecha de Terminación</t>
    </r>
    <r>
      <rPr>
        <sz val="10"/>
        <color rgb="FF000000"/>
        <rFont val="Arial Narrow"/>
        <family val="2"/>
      </rPr>
      <t xml:space="preserve">: 30 de enero de 2016    </t>
    </r>
    <r>
      <rPr>
        <b/>
        <sz val="10"/>
        <color rgb="FF000000"/>
        <rFont val="Arial Narrow"/>
        <family val="2"/>
      </rPr>
      <t>Status:</t>
    </r>
    <r>
      <rPr>
        <sz val="10"/>
        <color rgb="FF000000"/>
        <rFont val="Arial Narrow"/>
        <family val="2"/>
      </rPr>
      <t>..En trámite para rescindir el contrato. El tribunal emitió fallo a favor del IDAAN.</t>
    </r>
  </si>
  <si>
    <r>
      <rPr>
        <b/>
        <sz val="10"/>
        <color rgb="FF000000"/>
        <rFont val="Arial Narrow"/>
        <family val="2"/>
      </rPr>
      <t>Contratista:</t>
    </r>
    <r>
      <rPr>
        <sz val="10"/>
        <color rgb="FF000000"/>
        <rFont val="Arial Narrow"/>
        <family val="2"/>
      </rPr>
      <t xml:space="preserve">  Acruta Tapia Ingenierios              </t>
    </r>
    <r>
      <rPr>
        <b/>
        <sz val="10"/>
        <color rgb="FF000000"/>
        <rFont val="Arial Narrow"/>
        <family val="2"/>
      </rPr>
      <t>Contrato</t>
    </r>
    <r>
      <rPr>
        <sz val="10"/>
        <color rgb="FF000000"/>
        <rFont val="Arial Narrow"/>
        <family val="2"/>
      </rPr>
      <t xml:space="preserve">: COC-05-BIRF-2014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Terminación</t>
    </r>
    <r>
      <rPr>
        <sz val="10"/>
        <color rgb="FF000000"/>
        <rFont val="Arial Narrow"/>
        <family val="2"/>
      </rPr>
      <t xml:space="preserve">: 31 de marzo de 2016  </t>
    </r>
    <r>
      <rPr>
        <b/>
        <sz val="10"/>
        <color rgb="FF000000"/>
        <rFont val="Arial Narrow"/>
        <family val="2"/>
      </rPr>
      <t>Status</t>
    </r>
    <r>
      <rPr>
        <sz val="10"/>
        <color rgb="FF000000"/>
        <rFont val="Arial Narrow"/>
        <family val="2"/>
      </rPr>
      <t>:   Pendiente estado de cuenta para su análisis, y posterior cierre del proyecto.</t>
    </r>
  </si>
  <si>
    <t>Mejoras al Acueducto de Buenos Aires, San Isidro</t>
  </si>
  <si>
    <t>Dirección de Planificación</t>
  </si>
  <si>
    <t>Instituto de Acueducto y Alcantarillados Nacionales</t>
  </si>
  <si>
    <t>Proyectos de Inversión</t>
  </si>
  <si>
    <t>En trámite de adenda de tiempo No.2 por 757 días.</t>
  </si>
  <si>
    <t>Se esta analizando solicitud de adenda de extensión de tiempo (pendiente de negociación de extensión del prestamos de CAF II)</t>
  </si>
  <si>
    <t>En evalación de adenda de tiempo No.2</t>
  </si>
  <si>
    <t>En trámite Adenda No.3 de disminución de Contrato por la suma de B/,944,081.46, fue devuelta por Contraloria para atender subsanaciones</t>
  </si>
  <si>
    <r>
      <rPr>
        <b/>
        <sz val="10"/>
        <rFont val="Arial Narrow"/>
        <family val="2"/>
      </rPr>
      <t>Contratista:</t>
    </r>
    <r>
      <rPr>
        <sz val="10"/>
        <rFont val="Arial Narrow"/>
        <family val="2"/>
      </rPr>
      <t xml:space="preserve"> APROCOSA                                                                </t>
    </r>
    <r>
      <rPr>
        <b/>
        <sz val="10"/>
        <rFont val="Arial Narrow"/>
        <family val="2"/>
      </rPr>
      <t>Contrato:</t>
    </r>
    <r>
      <rPr>
        <sz val="10"/>
        <rFont val="Arial Narrow"/>
        <family val="2"/>
      </rPr>
      <t xml:space="preserve">    122-2015                                                            </t>
    </r>
    <r>
      <rPr>
        <b/>
        <sz val="10"/>
        <rFont val="Arial Narrow"/>
        <family val="2"/>
      </rPr>
      <t>Orden de Proceder</t>
    </r>
    <r>
      <rPr>
        <sz val="10"/>
        <rFont val="Arial Narrow"/>
        <family val="2"/>
      </rPr>
      <t xml:space="preserve">: 10 de febrero de 2016                                    </t>
    </r>
    <r>
      <rPr>
        <b/>
        <sz val="10"/>
        <rFont val="Arial Narrow"/>
        <family val="2"/>
      </rPr>
      <t>Fecha de Terminación</t>
    </r>
    <r>
      <rPr>
        <sz val="10"/>
        <rFont val="Arial Narrow"/>
        <family val="2"/>
      </rPr>
      <t xml:space="preserve">: 31 de octubre de 2019                           </t>
    </r>
    <r>
      <rPr>
        <b/>
        <sz val="10"/>
        <rFont val="Arial Narrow"/>
        <family val="2"/>
      </rPr>
      <t>Status:</t>
    </r>
    <r>
      <rPr>
        <sz val="10"/>
        <rFont val="Arial Narrow"/>
        <family val="2"/>
      </rPr>
      <t xml:space="preserve">  La Etapa de Operación y Mantenimiento concluyó el 31-oct-2019. El proyecto fue cerrado con Acta de Aceptación Final. Pendiente el pago correspondiente al retenido del 10% (TESORERÍA/# GESTIÓN 8369).</t>
    </r>
  </si>
  <si>
    <t>Estudio, Diseño, Construcción, Operación y Mantenimiento de Planta Potabilizadora</t>
  </si>
  <si>
    <t>En trámite en Contraloría, Adenda No.6 de Tiempo por 240 días (8 de mayo de 2020) y aumento de costo  en espera de refrendo por parte de la Contraloría.</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</si>
  <si>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No.69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12 de septiembre de 2019                      </t>
    </r>
    <r>
      <rPr>
        <b/>
        <sz val="10"/>
        <color rgb="FF000000"/>
        <rFont val="Arial Narrow"/>
        <family val="2"/>
      </rPr>
      <t>Status</t>
    </r>
    <r>
      <rPr>
        <sz val="10"/>
        <color rgb="FF000000"/>
        <rFont val="Arial Narrow"/>
        <family val="2"/>
      </rPr>
      <t>: Todos los trabajos se recibieron a satisfaccion y se tiene Acta de Recibo Final de la obra. Pendiente el pago del retenido.</t>
    </r>
  </si>
  <si>
    <r>
      <rPr>
        <b/>
        <sz val="10"/>
        <color rgb="FF000000"/>
        <rFont val="Arial Narrow"/>
        <family val="2"/>
      </rPr>
      <t>Contratista</t>
    </r>
    <r>
      <rPr>
        <sz val="10"/>
        <color rgb="FF000000"/>
        <rFont val="Arial Narrow"/>
        <family val="2"/>
      </rPr>
      <t xml:space="preserve">: Prointec                                                                        </t>
    </r>
    <r>
      <rPr>
        <b/>
        <sz val="10"/>
        <color rgb="FF000000"/>
        <rFont val="Arial Narrow"/>
        <family val="2"/>
      </rPr>
      <t>Orden de Proceder:</t>
    </r>
    <r>
      <rPr>
        <sz val="10"/>
        <color rgb="FF000000"/>
        <rFont val="Arial Narrow"/>
        <family val="2"/>
      </rPr>
      <t xml:space="preserve"> 19 de abril de 2016                                  </t>
    </r>
    <r>
      <rPr>
        <b/>
        <sz val="10"/>
        <color rgb="FF000000"/>
        <rFont val="Arial Narrow"/>
        <family val="2"/>
      </rPr>
      <t>Fecha de Terminació</t>
    </r>
    <r>
      <rPr>
        <sz val="10"/>
        <color rgb="FF000000"/>
        <rFont val="Arial Narrow"/>
        <family val="2"/>
      </rPr>
      <t xml:space="preserve">n: 30 de junio de 2019.                  </t>
    </r>
    <r>
      <rPr>
        <b/>
        <sz val="10"/>
        <color rgb="FF000000"/>
        <rFont val="Arial Narrow"/>
        <family val="2"/>
      </rPr>
      <t>Status</t>
    </r>
    <r>
      <rPr>
        <sz val="10"/>
        <color rgb="FF000000"/>
        <rFont val="Arial Narrow"/>
        <family val="2"/>
      </rPr>
      <t>: El trabajo de la empresa supervisora terminó el 30 de junio de 2019, se tomo la decisión de no continuar con la empresa supervisora al finalizar su contrato. Se realizaron los trámites de pagos finales para el cierre formal del contrato, correspondiente a la cuenta del retenido. Por temas de restricciones aplicadas a la movilidad laboral, producto de las acciones contra el COVID-19, se retrazaron los trámites para realizar los pagos.</t>
    </r>
  </si>
  <si>
    <r>
      <rPr>
        <b/>
        <sz val="10"/>
        <color rgb="FF000000"/>
        <rFont val="Arial Narrow"/>
        <family val="2"/>
      </rPr>
      <t>Contratista:</t>
    </r>
    <r>
      <rPr>
        <sz val="10"/>
        <color rgb="FF000000"/>
        <rFont val="Arial Narrow"/>
        <family val="2"/>
      </rPr>
      <t xml:space="preserve"> Estudios de Ingenieria                                         </t>
    </r>
    <r>
      <rPr>
        <b/>
        <sz val="10"/>
        <color rgb="FF000000"/>
        <rFont val="Arial Narrow"/>
        <family val="2"/>
      </rPr>
      <t xml:space="preserve">Contrato: </t>
    </r>
    <r>
      <rPr>
        <sz val="10"/>
        <color rgb="FF000000"/>
        <rFont val="Arial Narrow"/>
        <family val="2"/>
      </rPr>
      <t xml:space="preserve">   36-2017                                                                   </t>
    </r>
    <r>
      <rPr>
        <b/>
        <sz val="10"/>
        <color rgb="FF000000"/>
        <rFont val="Arial Narrow"/>
        <family val="2"/>
      </rPr>
      <t>Orden de Proceder</t>
    </r>
    <r>
      <rPr>
        <sz val="10"/>
        <color rgb="FF000000"/>
        <rFont val="Arial Narrow"/>
        <family val="2"/>
      </rPr>
      <t xml:space="preserve">: 23 de noviembre de 2017                      </t>
    </r>
    <r>
      <rPr>
        <b/>
        <sz val="10"/>
        <color rgb="FF000000"/>
        <rFont val="Arial Narrow"/>
        <family val="2"/>
      </rPr>
      <t>Fecha de Terminación</t>
    </r>
    <r>
      <rPr>
        <sz val="10"/>
        <color rgb="FF000000"/>
        <rFont val="Arial Narrow"/>
        <family val="2"/>
      </rPr>
      <t xml:space="preserve">: 31 de julio de 2018                                    </t>
    </r>
    <r>
      <rPr>
        <b/>
        <sz val="10"/>
        <color rgb="FF000000"/>
        <rFont val="Arial Narrow"/>
        <family val="2"/>
      </rPr>
      <t xml:space="preserve"> Status</t>
    </r>
    <r>
      <rPr>
        <sz val="10"/>
        <color rgb="FF000000"/>
        <rFont val="Arial Narrow"/>
        <family val="2"/>
      </rPr>
      <t xml:space="preserve">: </t>
    </r>
    <r>
      <rPr>
        <sz val="10"/>
        <rFont val="Arial Narrow"/>
        <family val="2"/>
      </rPr>
      <t xml:space="preserve"> Adenda No. 2, de tiempo y monto, se refrendó. Se firmó Acta de Aceptación Final de Obra. Pendiente pago de Cuenta No.9 y retenido del proyecto, cuyas cuentas están en trámite de refrendo en la Contraloría General de la República.</t>
    </r>
  </si>
  <si>
    <t>PROYECTOS EN EJECUCIÓN</t>
  </si>
  <si>
    <t xml:space="preserve">                 PROYECTOS DE INVERSIONES - CIERRE ADMINISTRATIVO Y FINANCIERO</t>
  </si>
  <si>
    <t xml:space="preserve">Reposición y Suministro de Equipos para el Edificios de Químicos y Laboratorio de Calidad de Agua en la Planta Potabilizadora de Chilibre.              </t>
  </si>
  <si>
    <t xml:space="preserve">En trámite Adenda No.3 de incremento económico por B/.3,376,015.77 (sin ITBMS), aprobada mediante Nota 706-20-DNING, en revisión de Asesoría Legal. </t>
  </si>
  <si>
    <t>Tramite Adenda No.4 de tiempo por 608 dias para la etapa de construcción, con nueva fecha de vencimiento el 31-Mayo-2021</t>
  </si>
  <si>
    <t>En espera de adenda N 1.</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</si>
  <si>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No.56-2017                               </t>
    </r>
    <r>
      <rPr>
        <b/>
        <sz val="10"/>
        <color rgb="FF000000"/>
        <rFont val="Arial Narrow"/>
        <family val="2"/>
      </rPr>
      <t>Orden de Proceder:</t>
    </r>
    <r>
      <rPr>
        <sz val="10"/>
        <color rgb="FF000000"/>
        <rFont val="Arial Narrow"/>
        <family val="2"/>
      </rPr>
      <t xml:space="preserve"> 30 de noviembre de 2017                               </t>
    </r>
    <r>
      <rPr>
        <b/>
        <sz val="10"/>
        <color rgb="FF000000"/>
        <rFont val="Arial Narrow"/>
        <family val="2"/>
      </rPr>
      <t>Fecha de Terminación</t>
    </r>
    <r>
      <rPr>
        <sz val="10"/>
        <color rgb="FF000000"/>
        <rFont val="Arial Narrow"/>
        <family val="2"/>
      </rPr>
      <t xml:space="preserve">: 31 de mayo de 2019                              </t>
    </r>
    <r>
      <rPr>
        <b/>
        <sz val="10"/>
        <color rgb="FF000000"/>
        <rFont val="Arial Narrow"/>
        <family val="2"/>
      </rPr>
      <t>Status</t>
    </r>
    <r>
      <rPr>
        <sz val="10"/>
        <color rgb="FF000000"/>
        <rFont val="Arial Narrow"/>
        <family val="2"/>
      </rPr>
      <t>: En proceso de cierre administrativo. El Contratista ha entregado los planos AS BUILT de manera satisfactoria. El 19 de agosto de 2020, se realizó visita al proyecto por parte de personal de la Unidad de Proyectos, en la que se instaló el equipo de medición eléctrica y se verificó que el mismo tomará los datos correspondientes a los voltajes de entrada a la estación de bombeo de agua cruda. Se tienen los datos de las mediciones realizadas por el equipo y se está redactando el informe de los fallos que se han registrado y que causaron afectaciones a las bombas de la EBAC. En trámite el pago del retenido</t>
    </r>
  </si>
  <si>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Terminación:1</t>
    </r>
    <r>
      <rPr>
        <sz val="10"/>
        <color rgb="FF000000"/>
        <rFont val="Arial Narrow"/>
        <family val="2"/>
      </rPr>
      <t xml:space="preserve"> de junio de 2020                         </t>
    </r>
    <r>
      <rPr>
        <b/>
        <sz val="10"/>
        <color rgb="FF000000"/>
        <rFont val="Arial Narrow"/>
        <family val="2"/>
      </rPr>
      <t>Avance</t>
    </r>
    <r>
      <rPr>
        <sz val="10"/>
        <color rgb="FF000000"/>
        <rFont val="Arial Narrow"/>
        <family val="2"/>
      </rPr>
      <t>:   Refrendada el 28 de mayo de 2020, la Adenda No.3 de disminución por la suma de (B/.500,211.21) y de tiempo por 339 días. Obra  terminada y pruebas de campo realizadas en Ene-2020. Se cuenta con el Acta de Aceptación Final de la obra por CGR. Se tramita en la Unidad de Proyectos, el pago de la Cuenta No.25 por la suma de B/.703,945.18; la cual fue refrendada por Contraloría.</t>
    </r>
  </si>
  <si>
    <r>
      <rPr>
        <b/>
        <sz val="10"/>
        <color rgb="FF000000"/>
        <rFont val="Arial Narrow"/>
        <family val="2"/>
      </rPr>
      <t>Contratista</t>
    </r>
    <r>
      <rPr>
        <sz val="10"/>
        <color rgb="FF000000"/>
        <rFont val="Arial Narrow"/>
        <family val="2"/>
      </rPr>
      <t xml:space="preserve">: Consorcio TCT-MECO                                           </t>
    </r>
    <r>
      <rPr>
        <b/>
        <sz val="10"/>
        <color rgb="FF000000"/>
        <rFont val="Arial Narrow"/>
        <family val="2"/>
      </rPr>
      <t>Contrato:</t>
    </r>
    <r>
      <rPr>
        <sz val="10"/>
        <color rgb="FF000000"/>
        <rFont val="Arial Narrow"/>
        <family val="2"/>
      </rPr>
      <t xml:space="preserve">  174-2013  (CAF II)                                                        </t>
    </r>
    <r>
      <rPr>
        <b/>
        <sz val="10"/>
        <color rgb="FF000000"/>
        <rFont val="Arial Narrow"/>
        <family val="2"/>
      </rPr>
      <t>Orden de Proceder:</t>
    </r>
    <r>
      <rPr>
        <sz val="10"/>
        <color rgb="FF000000"/>
        <rFont val="Arial Narrow"/>
        <family val="2"/>
      </rPr>
      <t xml:space="preserve"> 5 de mayo de 2014                                   </t>
    </r>
    <r>
      <rPr>
        <b/>
        <sz val="10"/>
        <color rgb="FF000000"/>
        <rFont val="Arial Narrow"/>
        <family val="2"/>
      </rPr>
      <t>Fecha de Terminación:</t>
    </r>
    <r>
      <rPr>
        <sz val="10"/>
        <color rgb="FF000000"/>
        <rFont val="Arial Narrow"/>
        <family val="2"/>
      </rPr>
      <t xml:space="preserve"> 31 de marzo de 2019   </t>
    </r>
    <r>
      <rPr>
        <b/>
        <sz val="10"/>
        <color rgb="FF000000"/>
        <rFont val="Arial Narrow"/>
        <family val="2"/>
      </rPr>
      <t>Status</t>
    </r>
    <r>
      <rPr>
        <sz val="10"/>
        <color rgb="FF000000"/>
        <rFont val="Arial Narrow"/>
        <family val="2"/>
      </rPr>
      <t xml:space="preserve">: Se firmó Acta Sustancial con fecha del 29-marzo-2019. El Contratista presentó reclamo por la suma de B/.1,479,747.47, correspondiente a costos administrativos adicionales e intereses moratorios, por lo que ellos alegan como demoras por parte de IDAAN. Trabajos pendientes: terminación de la energización de las casetas de bombeo de San Vicente y Rabo de Puerco; asmismo, instalación de equipos electromecánicos, pruebas de puesta en marcha, y capacitaciones para operación. Se realizó inspección con la empresa MECO y el IDAAN, para continuar con los trabajos pendientes una vez se reactive el proyecto, el cual se mentiene suspendido, en cumplimiento del Decreto Ejecutivo No.506 y sus extensiones, en atención a las acciones para combatir el COVID-19. Se realiza revisión de planos "AS BUILT" en campo para continuar con el tramite de aprobación de los mismos. </t>
    </r>
  </si>
  <si>
    <r>
      <rPr>
        <b/>
        <sz val="10"/>
        <color rgb="FF000000"/>
        <rFont val="Arial Narrow"/>
        <family val="2"/>
      </rPr>
      <t>Contratista:</t>
    </r>
    <r>
      <rPr>
        <sz val="10"/>
        <color rgb="FF000000"/>
        <rFont val="Arial Narrow"/>
        <family val="2"/>
      </rPr>
      <t xml:space="preserve"> APROCOSA                                                            </t>
    </r>
    <r>
      <rPr>
        <b/>
        <sz val="10"/>
        <color rgb="FF000000"/>
        <rFont val="Arial Narrow"/>
        <family val="2"/>
      </rPr>
      <t xml:space="preserve">Contrato:    176-2013 </t>
    </r>
    <r>
      <rPr>
        <sz val="10"/>
        <color rgb="FF000000"/>
        <rFont val="Arial Narrow"/>
        <family val="2"/>
      </rPr>
      <t xml:space="preserve">                                                               </t>
    </r>
    <r>
      <rPr>
        <b/>
        <sz val="10"/>
        <color rgb="FF000000"/>
        <rFont val="Arial Narrow"/>
        <family val="2"/>
      </rPr>
      <t>Orden de Proceder</t>
    </r>
    <r>
      <rPr>
        <sz val="10"/>
        <color rgb="FF000000"/>
        <rFont val="Arial Narrow"/>
        <family val="2"/>
      </rPr>
      <t xml:space="preserve">: 3 de febrero de 2014                                  </t>
    </r>
    <r>
      <rPr>
        <b/>
        <sz val="10"/>
        <color rgb="FF000000"/>
        <rFont val="Arial Narrow"/>
        <family val="2"/>
      </rPr>
      <t>Fecha de Terminación</t>
    </r>
    <r>
      <rPr>
        <sz val="10"/>
        <color rgb="FF000000"/>
        <rFont val="Arial Narrow"/>
        <family val="2"/>
      </rPr>
      <t xml:space="preserve">: 30 de junio de 2017                                 </t>
    </r>
    <r>
      <rPr>
        <b/>
        <sz val="10"/>
        <color rgb="FF000000"/>
        <rFont val="Arial Narrow"/>
        <family val="2"/>
      </rPr>
      <t>Status:</t>
    </r>
    <r>
      <rPr>
        <sz val="10"/>
        <color rgb="FF000000"/>
        <rFont val="Arial Narrow"/>
        <family val="2"/>
      </rPr>
      <t xml:space="preserve">  Adenda No.2 para cierre de contrato refrendada, hasta el 28 de febrero de 2020. Pendiente pago del retenido. Se firmó Acta de Aceptación Final</t>
    </r>
  </si>
  <si>
    <r>
      <rPr>
        <b/>
        <sz val="10"/>
        <color theme="1"/>
        <rFont val="Arial Narrow"/>
        <family val="2"/>
      </rPr>
      <t>Contrato</t>
    </r>
    <r>
      <rPr>
        <sz val="10"/>
        <color theme="1"/>
        <rFont val="Arial Narrow"/>
        <family val="2"/>
      </rPr>
      <t xml:space="preserve">: 73-2013                                                                      </t>
    </r>
    <r>
      <rPr>
        <b/>
        <sz val="10"/>
        <color theme="1"/>
        <rFont val="Arial Narrow"/>
        <family val="2"/>
      </rPr>
      <t>Orden de Proceder</t>
    </r>
    <r>
      <rPr>
        <sz val="10"/>
        <color theme="1"/>
        <rFont val="Arial Narrow"/>
        <family val="2"/>
      </rPr>
      <t xml:space="preserve">: 28 de  octubre de 2013                          </t>
    </r>
    <r>
      <rPr>
        <b/>
        <sz val="10"/>
        <color theme="1"/>
        <rFont val="Arial Narrow"/>
        <family val="2"/>
      </rPr>
      <t>Fecha de Terminación</t>
    </r>
    <r>
      <rPr>
        <sz val="10"/>
        <color theme="1"/>
        <rFont val="Arial Narrow"/>
        <family val="2"/>
      </rPr>
      <t xml:space="preserve">:  30 de abril de 2018 (Construcción).         </t>
    </r>
    <r>
      <rPr>
        <b/>
        <sz val="10"/>
        <color theme="1"/>
        <rFont val="Arial Narrow"/>
        <family val="2"/>
      </rPr>
      <t>Status</t>
    </r>
    <r>
      <rPr>
        <sz val="10"/>
        <color theme="1"/>
        <rFont val="Arial Narrow"/>
        <family val="2"/>
      </rPr>
      <t>: la Etapa de O&amp;M durante dos (2) años, a partir del 19-Feb-2018 hasta el 19-Feb-2020, fue culminada. En proceso de cierre administrativo/financiero. Este fue dilatado por la suspensión de actividades producto de la Pandemia del COVID-19.</t>
    </r>
  </si>
  <si>
    <r>
      <rPr>
        <b/>
        <sz val="10"/>
        <color rgb="FF000000"/>
        <rFont val="Arial Narrow"/>
        <family val="2"/>
      </rPr>
      <t>C</t>
    </r>
    <r>
      <rPr>
        <b/>
        <sz val="10"/>
        <rFont val="Arial Narrow"/>
        <family val="2"/>
      </rPr>
      <t xml:space="preserve">ontratista: </t>
    </r>
    <r>
      <rPr>
        <sz val="10"/>
        <rFont val="Arial Narrow"/>
        <family val="2"/>
      </rPr>
      <t xml:space="preserve">Consorcio AS Colón                                           </t>
    </r>
    <r>
      <rPr>
        <b/>
        <sz val="10"/>
        <rFont val="Arial Narrow"/>
        <family val="2"/>
      </rPr>
      <t xml:space="preserve"> Contrato:</t>
    </r>
    <r>
      <rPr>
        <sz val="10"/>
        <rFont val="Arial Narrow"/>
        <family val="2"/>
      </rPr>
      <t xml:space="preserve">   COC-01-BIRF2013                                                </t>
    </r>
    <r>
      <rPr>
        <b/>
        <sz val="10"/>
        <rFont val="Arial Narrow"/>
        <family val="2"/>
      </rPr>
      <t>Orden de Procede</t>
    </r>
    <r>
      <rPr>
        <sz val="10"/>
        <rFont val="Arial Narrow"/>
        <family val="2"/>
      </rPr>
      <t xml:space="preserve">r: 20 de junio de 2013                                     </t>
    </r>
    <r>
      <rPr>
        <b/>
        <sz val="10"/>
        <rFont val="Arial Narrow"/>
        <family val="2"/>
      </rPr>
      <t>Fecha de Terminación</t>
    </r>
    <r>
      <rPr>
        <sz val="10"/>
        <rFont val="Arial Narrow"/>
        <family val="2"/>
      </rPr>
      <t xml:space="preserve">: 31 de diciembre de 2018                           </t>
    </r>
    <r>
      <rPr>
        <b/>
        <sz val="10"/>
        <rFont val="Arial Narrow"/>
        <family val="2"/>
      </rPr>
      <t>Status:</t>
    </r>
    <r>
      <rPr>
        <sz val="10"/>
        <rFont val="Arial Narrow"/>
        <family val="2"/>
      </rPr>
      <t xml:space="preserve">  En cierre financiero y administrativo. Cuenta con Acta de Recibido Final desde el 30 de agosto de 2017. Pendiente de pago la Cuenta No.39 (se realizó trámite de traslado en la Asamblea para el pago, actualmente estamos gestionando el compromiso de la reserva). Se envió Memo No. 968-19-UP a Legal, para dar respuesta a BICSA sobre el pago de cuentas de interés moratorios que presentó el Contratista. Cuenta No.37, refrendada en proceso de pago en LAFISE. 
</t>
    </r>
  </si>
  <si>
    <r>
      <rPr>
        <b/>
        <sz val="10"/>
        <color rgb="FF000000"/>
        <rFont val="Arial Narrow"/>
        <family val="2"/>
      </rPr>
      <t>Contratist</t>
    </r>
    <r>
      <rPr>
        <sz val="10"/>
        <color rgb="FF000000"/>
        <rFont val="Arial Narrow"/>
        <family val="2"/>
      </rPr>
      <t xml:space="preserve">a: CUSA                                                                </t>
    </r>
    <r>
      <rPr>
        <b/>
        <sz val="10"/>
        <color rgb="FF000000"/>
        <rFont val="Arial Narrow"/>
        <family val="2"/>
      </rPr>
      <t>Contrato:</t>
    </r>
    <r>
      <rPr>
        <sz val="10"/>
        <color rgb="FF000000"/>
        <rFont val="Arial Narrow"/>
        <family val="2"/>
      </rPr>
      <t xml:space="preserve">    166-2012                                                                   </t>
    </r>
    <r>
      <rPr>
        <b/>
        <sz val="10"/>
        <color rgb="FF000000"/>
        <rFont val="Arial Narrow"/>
        <family val="2"/>
      </rPr>
      <t>Orden de Proceder:</t>
    </r>
    <r>
      <rPr>
        <sz val="10"/>
        <color rgb="FF000000"/>
        <rFont val="Arial Narrow"/>
        <family val="2"/>
      </rPr>
      <t xml:space="preserve"> 20 de mayo de 2013                               </t>
    </r>
    <r>
      <rPr>
        <b/>
        <sz val="10"/>
        <color rgb="FF000000"/>
        <rFont val="Arial Narrow"/>
        <family val="2"/>
      </rPr>
      <t>Fecha de Terminación</t>
    </r>
    <r>
      <rPr>
        <sz val="10"/>
        <color rgb="FF000000"/>
        <rFont val="Arial Narrow"/>
        <family val="2"/>
      </rPr>
      <t xml:space="preserve">: 10 de octubre de 2016                               </t>
    </r>
    <r>
      <rPr>
        <b/>
        <sz val="10"/>
        <color rgb="FF000000"/>
        <rFont val="Arial Narrow"/>
        <family val="2"/>
      </rPr>
      <t xml:space="preserve">Status:  </t>
    </r>
    <r>
      <rPr>
        <sz val="10"/>
        <color rgb="FF000000"/>
        <rFont val="Arial Narrow"/>
        <family val="2"/>
      </rPr>
      <t xml:space="preserve">El plazo de ejecución indicado comprende las Etapas de Diseños, Construcción y Operación. Se presentó informe de adenda No.3 por un monto de B/.4,751,066.90 y extensión de tiempo por 705 días calendarios, la cual no fue refrendada por la CGR y devuelta para subsanar por la empresa contratista; sin embargo, la empresa pidió el cierre del contrato. El Proyecto se encuentra suspendido en trámite de cierre. </t>
    </r>
  </si>
  <si>
    <r>
      <rPr>
        <b/>
        <sz val="10"/>
        <color rgb="FF000000"/>
        <rFont val="Arial Narrow"/>
        <family val="2"/>
      </rPr>
      <t>Contratista</t>
    </r>
    <r>
      <rPr>
        <sz val="10"/>
        <color rgb="FF000000"/>
        <rFont val="Arial Narrow"/>
        <family val="2"/>
      </rPr>
      <t xml:space="preserve">: Consorcio Hidrogeocol Panamá, S.A                      </t>
    </r>
    <r>
      <rPr>
        <b/>
        <sz val="10"/>
        <color rgb="FF000000"/>
        <rFont val="Arial Narrow"/>
        <family val="2"/>
      </rPr>
      <t>Contrato:</t>
    </r>
    <r>
      <rPr>
        <sz val="10"/>
        <color rgb="FF000000"/>
        <rFont val="Arial Narrow"/>
        <family val="2"/>
      </rPr>
      <t xml:space="preserve">    42-2009                                                                   </t>
    </r>
    <r>
      <rPr>
        <b/>
        <sz val="10"/>
        <color rgb="FF000000"/>
        <rFont val="Arial Narrow"/>
        <family val="2"/>
      </rPr>
      <t>Orden de Proceder</t>
    </r>
    <r>
      <rPr>
        <sz val="10"/>
        <color rgb="FF000000"/>
        <rFont val="Arial Narrow"/>
        <family val="2"/>
      </rPr>
      <t xml:space="preserve">: 3 de agosto de 2009                                      </t>
    </r>
    <r>
      <rPr>
        <b/>
        <sz val="10"/>
        <color rgb="FF000000"/>
        <rFont val="Arial Narrow"/>
        <family val="2"/>
      </rPr>
      <t>Fecha de Terminación</t>
    </r>
    <r>
      <rPr>
        <sz val="10"/>
        <color rgb="FF000000"/>
        <rFont val="Arial Narrow"/>
        <family val="2"/>
      </rPr>
      <t xml:space="preserve">: 30 de agosto de 2010                           </t>
    </r>
    <r>
      <rPr>
        <b/>
        <sz val="10"/>
        <color rgb="FF000000"/>
        <rFont val="Arial Narrow"/>
        <family val="2"/>
      </rPr>
      <t xml:space="preserve">Status: </t>
    </r>
    <r>
      <rPr>
        <sz val="10"/>
        <color rgb="FF000000"/>
        <rFont val="Arial Narrow"/>
        <family val="2"/>
      </rPr>
      <t>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Asesoría Legal envía circular a Dirección de Ingeniería para efecto de disponibilidad presupuestaria.</t>
    </r>
  </si>
  <si>
    <r>
      <rPr>
        <b/>
        <sz val="10"/>
        <rFont val="Arial Narrow"/>
        <family val="2"/>
      </rPr>
      <t>Contratista</t>
    </r>
    <r>
      <rPr>
        <sz val="10"/>
        <rFont val="Arial Narrow"/>
        <family val="2"/>
      </rPr>
      <t xml:space="preserve">: Consorcio FCC- Costa del Este                          </t>
    </r>
    <r>
      <rPr>
        <b/>
        <sz val="10"/>
        <rFont val="Arial Narrow"/>
        <family val="2"/>
      </rPr>
      <t>Contrato</t>
    </r>
    <r>
      <rPr>
        <sz val="10"/>
        <rFont val="Arial Narrow"/>
        <family val="2"/>
      </rPr>
      <t xml:space="preserve">:    132-2008                                                                      </t>
    </r>
    <r>
      <rPr>
        <b/>
        <sz val="10"/>
        <rFont val="Arial Narrow"/>
        <family val="2"/>
      </rPr>
      <t>Orden de Proceder</t>
    </r>
    <r>
      <rPr>
        <sz val="10"/>
        <rFont val="Arial Narrow"/>
        <family val="2"/>
      </rPr>
      <t xml:space="preserve">: 18 de noviembre de 2009                      </t>
    </r>
    <r>
      <rPr>
        <b/>
        <sz val="10"/>
        <rFont val="Arial Narrow"/>
        <family val="2"/>
      </rPr>
      <t>Fecha de Terminación:</t>
    </r>
    <r>
      <rPr>
        <sz val="10"/>
        <rFont val="Arial Narrow"/>
        <family val="2"/>
      </rPr>
      <t xml:space="preserve"> 15 de febrero de 2013                              </t>
    </r>
    <r>
      <rPr>
        <b/>
        <sz val="10"/>
        <rFont val="Arial Narrow"/>
        <family val="2"/>
      </rPr>
      <t>Status:</t>
    </r>
    <r>
      <rPr>
        <sz val="10"/>
        <rFont val="Arial Narrow"/>
        <family val="2"/>
      </rPr>
      <t xml:space="preserve"> Se enviará al Director Ejecutivo Circular solicitando evaluación para cierre de contrato.
</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</si>
  <si>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192-2012                                                                  </t>
    </r>
    <r>
      <rPr>
        <b/>
        <sz val="10"/>
        <color rgb="FF000000"/>
        <rFont val="Arial Narrow"/>
        <family val="2"/>
      </rPr>
      <t>Orden de Proceder</t>
    </r>
    <r>
      <rPr>
        <sz val="10"/>
        <color rgb="FF000000"/>
        <rFont val="Arial Narrow"/>
        <family val="2"/>
      </rPr>
      <t xml:space="preserve">: 20 de diciembre de 2012                             </t>
    </r>
    <r>
      <rPr>
        <b/>
        <sz val="10"/>
        <color rgb="FF000000"/>
        <rFont val="Arial Narrow"/>
        <family val="2"/>
      </rPr>
      <t>Fecha de Terminación</t>
    </r>
    <r>
      <rPr>
        <sz val="10"/>
        <color rgb="FF000000"/>
        <rFont val="Arial Narrow"/>
        <family val="2"/>
      </rPr>
      <t xml:space="preserve">: 30 de septiembre de 2018                         </t>
    </r>
    <r>
      <rPr>
        <b/>
        <sz val="10"/>
        <color rgb="FF000000"/>
        <rFont val="Arial Narrow"/>
        <family val="2"/>
      </rPr>
      <t xml:space="preserve">Status: </t>
    </r>
    <r>
      <rPr>
        <sz val="10"/>
        <color rgb="FF000000"/>
        <rFont val="Arial Narrow"/>
        <family val="2"/>
      </rPr>
      <t>Supervisaba el Contrato No.148-2012 "Construcción de Alcantarillado del Mamey". Pendiente realizar el último pago y la devolución del retenido.</t>
    </r>
  </si>
  <si>
    <r>
      <rPr>
        <b/>
        <sz val="10"/>
        <color rgb="FF000000"/>
        <rFont val="Arial Narrow"/>
        <family val="2"/>
      </rPr>
      <t>Contratista</t>
    </r>
    <r>
      <rPr>
        <sz val="10"/>
        <color rgb="FF000000"/>
        <rFont val="Arial Narrow"/>
        <family val="2"/>
      </rPr>
      <t xml:space="preserve">:Consorcio IECISA-AYESA                                </t>
    </r>
    <r>
      <rPr>
        <b/>
        <sz val="10"/>
        <color rgb="FF000000"/>
        <rFont val="Arial Narrow"/>
        <family val="2"/>
      </rPr>
      <t>Contrato:</t>
    </r>
    <r>
      <rPr>
        <sz val="10"/>
        <color rgb="FF000000"/>
        <rFont val="Arial Narrow"/>
        <family val="2"/>
      </rPr>
      <t xml:space="preserve">    COC-02-BIRF-2014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t>
    </r>
    <r>
      <rPr>
        <sz val="10"/>
        <color rgb="FF000000"/>
        <rFont val="Arial Narrow"/>
        <family val="2"/>
      </rPr>
      <t xml:space="preserve">n: 24 de julio de 2017                           </t>
    </r>
    <r>
      <rPr>
        <b/>
        <sz val="10"/>
        <color rgb="FF000000"/>
        <rFont val="Arial Narrow"/>
        <family val="2"/>
      </rPr>
      <t>Status:</t>
    </r>
    <r>
      <rPr>
        <sz val="10"/>
        <color rgb="FF000000"/>
        <rFont val="Arial Narrow"/>
        <family val="2"/>
      </rPr>
      <t xml:space="preserve"> Adenda de Finiquito aprobada. La Cuenta de Finiquito por la suma de B/.91,698.30, requiere asignación de recursos en la partida presupuestaria para cierre.</t>
    </r>
  </si>
  <si>
    <r>
      <rPr>
        <b/>
        <sz val="10"/>
        <rFont val="Arial Narrow"/>
        <family val="2"/>
      </rPr>
      <t>Contratista</t>
    </r>
    <r>
      <rPr>
        <sz val="10"/>
        <rFont val="Arial Narrow"/>
        <family val="2"/>
      </rPr>
      <t xml:space="preserve">: PRODESARROLLO                                               </t>
    </r>
    <r>
      <rPr>
        <b/>
        <sz val="10"/>
        <rFont val="Arial Narrow"/>
        <family val="2"/>
      </rPr>
      <t>Contrato</t>
    </r>
    <r>
      <rPr>
        <sz val="10"/>
        <rFont val="Arial Narrow"/>
        <family val="2"/>
      </rPr>
      <t xml:space="preserve">:    COC-02-CAF 2013                                                </t>
    </r>
    <r>
      <rPr>
        <b/>
        <sz val="10"/>
        <rFont val="Arial Narrow"/>
        <family val="2"/>
      </rPr>
      <t>Orden de Proceder</t>
    </r>
    <r>
      <rPr>
        <sz val="10"/>
        <rFont val="Arial Narrow"/>
        <family val="2"/>
      </rPr>
      <t xml:space="preserve">: 12 de noviembre de 2013                           </t>
    </r>
    <r>
      <rPr>
        <b/>
        <sz val="10"/>
        <rFont val="Arial Narrow"/>
        <family val="2"/>
      </rPr>
      <t>Fecha de Terminación</t>
    </r>
    <r>
      <rPr>
        <sz val="10"/>
        <rFont val="Arial Narrow"/>
        <family val="2"/>
      </rPr>
      <t xml:space="preserve">: 31 de agosto de 2018                               </t>
    </r>
    <r>
      <rPr>
        <b/>
        <sz val="10"/>
        <rFont val="Arial Narrow"/>
        <family val="2"/>
      </rPr>
      <t xml:space="preserve">Status: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</si>
  <si>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rPr>
        <b/>
        <sz val="10"/>
        <rFont val="Arial Narrow"/>
        <family val="2"/>
      </rPr>
      <t>Contratista</t>
    </r>
    <r>
      <rPr>
        <sz val="10"/>
        <rFont val="Arial Narrow"/>
        <family val="2"/>
      </rPr>
      <t xml:space="preserve">: Consorcio de Aguas de Pmá Centro                            </t>
    </r>
    <r>
      <rPr>
        <b/>
        <sz val="10"/>
        <rFont val="Arial Narrow"/>
        <family val="2"/>
      </rPr>
      <t xml:space="preserve">Contrato: </t>
    </r>
    <r>
      <rPr>
        <sz val="10"/>
        <rFont val="Arial Narrow"/>
        <family val="2"/>
      </rPr>
      <t xml:space="preserve">CC-03-CAF-2015                                                       </t>
    </r>
    <r>
      <rPr>
        <b/>
        <sz val="10"/>
        <rFont val="Arial Narrow"/>
        <family val="2"/>
      </rPr>
      <t>Orden de Proceder:</t>
    </r>
    <r>
      <rPr>
        <sz val="10"/>
        <rFont val="Arial Narrow"/>
        <family val="2"/>
      </rPr>
      <t xml:space="preserve"> 20 de julio de 2015                                   </t>
    </r>
    <r>
      <rPr>
        <b/>
        <sz val="10"/>
        <rFont val="Arial Narrow"/>
        <family val="2"/>
      </rPr>
      <t>Fecha de Terminación</t>
    </r>
    <r>
      <rPr>
        <sz val="10"/>
        <rFont val="Arial Narrow"/>
        <family val="2"/>
      </rPr>
      <t xml:space="preserve">: 30 de septiembre de 2018.                        </t>
    </r>
    <r>
      <rPr>
        <b/>
        <sz val="10"/>
        <rFont val="Arial Narrow"/>
        <family val="2"/>
      </rPr>
      <t>Status:</t>
    </r>
    <r>
      <rPr>
        <sz val="10"/>
        <rFont val="Arial Narrow"/>
        <family val="2"/>
      </rPr>
      <t>Supervisión de los proyectos: "Línea de San Francisco; Chorrillo-Santa Ana; Bethania; Bella Vista-Vía Argentina-La Salle". Adenda en trámite No.1  (tiempo y disminución de monto) para cierre administrativo y financiero; pendiente de subsanar documentación, por parte del Contratista, para proceder con los pagos de cierre del contrato</t>
    </r>
  </si>
  <si>
    <r>
      <rPr>
        <b/>
        <sz val="10"/>
        <rFont val="Arial Narrow"/>
        <family val="2"/>
      </rPr>
      <t>Contratista:</t>
    </r>
    <r>
      <rPr>
        <sz val="10"/>
        <rFont val="Arial Narrow"/>
        <family val="2"/>
      </rPr>
      <t xml:space="preserve"> MECO                                                                       </t>
    </r>
    <r>
      <rPr>
        <b/>
        <sz val="10"/>
        <rFont val="Arial Narrow"/>
        <family val="2"/>
      </rPr>
      <t>Contrato:</t>
    </r>
    <r>
      <rPr>
        <sz val="10"/>
        <rFont val="Arial Narrow"/>
        <family val="2"/>
      </rPr>
      <t xml:space="preserve">    COC-02-CAF 2016                                               </t>
    </r>
    <r>
      <rPr>
        <b/>
        <sz val="10"/>
        <rFont val="Arial Narrow"/>
        <family val="2"/>
      </rPr>
      <t>Orden de Proceder</t>
    </r>
    <r>
      <rPr>
        <sz val="10"/>
        <rFont val="Arial Narrow"/>
        <family val="2"/>
      </rPr>
      <t xml:space="preserve">: 8 de junio de 2016                                     </t>
    </r>
    <r>
      <rPr>
        <b/>
        <sz val="10"/>
        <rFont val="Arial Narrow"/>
        <family val="2"/>
      </rPr>
      <t>Fecha de Terminación</t>
    </r>
    <r>
      <rPr>
        <sz val="10"/>
        <rFont val="Arial Narrow"/>
        <family val="2"/>
      </rPr>
      <t xml:space="preserve">: 29 de diciembre de 2017                           </t>
    </r>
    <r>
      <rPr>
        <b/>
        <sz val="10"/>
        <rFont val="Arial Narrow"/>
        <family val="2"/>
      </rPr>
      <t>Status:</t>
    </r>
    <r>
      <rPr>
        <sz val="10"/>
        <rFont val="Arial Narrow"/>
        <family val="2"/>
      </rPr>
      <t>La comunidad se opuso al proyecto, por ende no se pudo continuar con el proyecto. Adenda de Finiquito aprobada.  Se llevo acabo un finiquito por la suma de B/.23,481.01, el cual, actualmente, está en subsanación solicitada por la Contraloria.</t>
    </r>
  </si>
  <si>
    <r>
      <rPr>
        <b/>
        <sz val="10"/>
        <rFont val="Arial Narrow"/>
        <family val="2"/>
      </rPr>
      <t>Contratista</t>
    </r>
    <r>
      <rPr>
        <sz val="10"/>
        <rFont val="Arial Narrow"/>
        <family val="2"/>
      </rPr>
      <t xml:space="preserve">: Constructora MECO, S.A                                          </t>
    </r>
    <r>
      <rPr>
        <b/>
        <sz val="10"/>
        <rFont val="Arial Narrow"/>
        <family val="2"/>
      </rPr>
      <t>Contrato</t>
    </r>
    <r>
      <rPr>
        <sz val="10"/>
        <rFont val="Arial Narrow"/>
        <family val="2"/>
      </rPr>
      <t xml:space="preserve">: COC-09-CAF-2014                                                       </t>
    </r>
    <r>
      <rPr>
        <b/>
        <sz val="10"/>
        <rFont val="Arial Narrow"/>
        <family val="2"/>
      </rPr>
      <t>Orden de Proceder</t>
    </r>
    <r>
      <rPr>
        <sz val="10"/>
        <rFont val="Arial Narrow"/>
        <family val="2"/>
      </rPr>
      <t xml:space="preserve">: 29 de diciembre de 2014 Fecha de </t>
    </r>
    <r>
      <rPr>
        <b/>
        <sz val="10"/>
        <rFont val="Arial Narrow"/>
        <family val="2"/>
      </rPr>
      <t>Terminación</t>
    </r>
    <r>
      <rPr>
        <sz val="10"/>
        <rFont val="Arial Narrow"/>
        <family val="2"/>
      </rPr>
      <t xml:space="preserve">: 28 de febrero de 2019.                                               </t>
    </r>
    <r>
      <rPr>
        <b/>
        <sz val="10"/>
        <rFont val="Arial Narrow"/>
        <family val="2"/>
      </rPr>
      <t>Status:</t>
    </r>
    <r>
      <rPr>
        <sz val="10"/>
        <rFont val="Arial Narrow"/>
        <family val="2"/>
      </rPr>
      <t xml:space="preserve"> En trámite en la Contraloría, Adenda No.5 de costo (B/.237,818.04) y  tiempo hasta el 31-Dic-2021. Las Cuentas en trámite están pendiente de proceso de sustitución de fuente en MEF. Pendiente: Finalizar etapas pendientes y definir temas eléctricos (derivación hasta Villa del Carmen Tuberías de 8”: 96%). Para los trabajos pendientes se contempla reducción de contrato, debido a trabajos eléctricos que no se pueden realizar. En tal sentido, la Adenda en trámite contempla extensión de tiempo y disminución de contrato (trabajos eléctricos en el tanque), la empresa MECO entregó las fianzas correspondientes para extensión de tiempo. Actualmente, se está coordinando la firma de Acta de Inspección Final; se cuenta con Acta Sustancial de Obra; una vez pagadas las cuentas pendientes y refrendadas la Adenda No.5,  se continúa con el Acta de Aceptación Final de Obra.</t>
    </r>
  </si>
  <si>
    <r>
      <rPr>
        <b/>
        <sz val="10"/>
        <rFont val="Arial Narrow"/>
        <family val="2"/>
      </rPr>
      <t>Contratista:</t>
    </r>
    <r>
      <rPr>
        <sz val="10"/>
        <rFont val="Arial Narrow"/>
        <family val="2"/>
      </rPr>
      <t xml:space="preserve"> Aministradora de Proyectos                                         </t>
    </r>
    <r>
      <rPr>
        <b/>
        <sz val="10"/>
        <rFont val="Arial Narrow"/>
        <family val="2"/>
      </rPr>
      <t xml:space="preserve"> Contrato:</t>
    </r>
    <r>
      <rPr>
        <sz val="10"/>
        <rFont val="Arial Narrow"/>
        <family val="2"/>
      </rPr>
      <t xml:space="preserve">    COC-10CAF-2014                                                 </t>
    </r>
    <r>
      <rPr>
        <b/>
        <sz val="10"/>
        <rFont val="Arial Narrow"/>
        <family val="2"/>
      </rPr>
      <t>Orden de Proceder</t>
    </r>
    <r>
      <rPr>
        <sz val="10"/>
        <rFont val="Arial Narrow"/>
        <family val="2"/>
      </rPr>
      <t xml:space="preserve">: 6 de noviembre de 2014                              </t>
    </r>
    <r>
      <rPr>
        <b/>
        <sz val="10"/>
        <rFont val="Arial Narrow"/>
        <family val="2"/>
      </rPr>
      <t>Fecha de Terminación</t>
    </r>
    <r>
      <rPr>
        <sz val="10"/>
        <rFont val="Arial Narrow"/>
        <family val="2"/>
      </rPr>
      <t xml:space="preserve">: 28 de diciembre de 2016.                          </t>
    </r>
    <r>
      <rPr>
        <b/>
        <sz val="10"/>
        <rFont val="Arial Narrow"/>
        <family val="2"/>
      </rPr>
      <t xml:space="preserve">Status: </t>
    </r>
    <r>
      <rPr>
        <sz val="10"/>
        <rFont val="Arial Narrow"/>
        <family val="2"/>
      </rPr>
      <t xml:space="preserve">En el Informe de May-2019, se indicaba el estatus de Finalizado, sin embargo, se ha modificado toda vez que no se pudo cumplir con el pago de las Cuentas pendientes. Cuenta con Acta de Entrega Final. Pendiente de pago de Cuentas por el orden de los B/.958,000.00. Las Cuentas No.8, 9 y 11, están en Contraloría. La Cuenta (No.14) de segundo retenido está en recorrido.  </t>
    </r>
  </si>
  <si>
    <r>
      <rPr>
        <b/>
        <sz val="10"/>
        <rFont val="Arial Narrow"/>
        <family val="2"/>
      </rPr>
      <t>Contratista:</t>
    </r>
    <r>
      <rPr>
        <sz val="10"/>
        <rFont val="Arial Narrow"/>
        <family val="2"/>
      </rPr>
      <t xml:space="preserve">   Internacional de Seguros                                       </t>
    </r>
    <r>
      <rPr>
        <b/>
        <sz val="10"/>
        <rFont val="Arial Narrow"/>
        <family val="2"/>
      </rPr>
      <t>Contrato</t>
    </r>
    <r>
      <rPr>
        <sz val="10"/>
        <rFont val="Arial Narrow"/>
        <family val="2"/>
      </rPr>
      <t xml:space="preserve">:   60-2003                                                                  </t>
    </r>
    <r>
      <rPr>
        <b/>
        <sz val="10"/>
        <rFont val="Arial Narrow"/>
        <family val="2"/>
      </rPr>
      <t>Orden de Proceder</t>
    </r>
    <r>
      <rPr>
        <sz val="10"/>
        <rFont val="Arial Narrow"/>
        <family val="2"/>
      </rPr>
      <t xml:space="preserve">: 4 de agosto de 2003                                  </t>
    </r>
    <r>
      <rPr>
        <b/>
        <sz val="10"/>
        <rFont val="Arial Narrow"/>
        <family val="2"/>
      </rPr>
      <t xml:space="preserve">  Fecha de Terminación</t>
    </r>
    <r>
      <rPr>
        <sz val="10"/>
        <rFont val="Arial Narrow"/>
        <family val="2"/>
      </rPr>
      <t xml:space="preserve">: 18 de julio de 2004                                   </t>
    </r>
    <r>
      <rPr>
        <b/>
        <sz val="10"/>
        <rFont val="Arial Narrow"/>
        <family val="2"/>
      </rPr>
      <t xml:space="preserve">Status: </t>
    </r>
    <r>
      <rPr>
        <sz val="10"/>
        <rFont val="Arial Narrow"/>
        <family val="2"/>
      </rPr>
      <t>Se confeccionó informe técnico para Adenda por aumento y disminuciones con el resultado de una adición al contrato  y se envió a su trámite para consideración de la Junta Directiva. La adenda fue devuelta para subsanación por parte de la CGR, requiere recursos en la partida presupuestaria. Con la aprobación de esta Adenda el avance llegaría al 100% y se procedería con el cierre del contrato. Está pendiente asignación de partida en el 2021. Se enviará nota al Director Ejecutivo solicitando evaluación para determinar cierre de contrato.</t>
    </r>
  </si>
  <si>
    <r>
      <rPr>
        <b/>
        <sz val="10"/>
        <rFont val="Arial Narrow"/>
        <family val="2"/>
      </rPr>
      <t>Contratista</t>
    </r>
    <r>
      <rPr>
        <sz val="10"/>
        <rFont val="Arial Narrow"/>
        <family val="2"/>
      </rPr>
      <t xml:space="preserve">: Estudios de Ingenieria                                         </t>
    </r>
    <r>
      <rPr>
        <b/>
        <sz val="10"/>
        <rFont val="Arial Narrow"/>
        <family val="2"/>
      </rPr>
      <t>Contrato:</t>
    </r>
    <r>
      <rPr>
        <sz val="10"/>
        <rFont val="Arial Narrow"/>
        <family val="2"/>
      </rPr>
      <t xml:space="preserve"> C-12-2019                                                                 </t>
    </r>
    <r>
      <rPr>
        <b/>
        <sz val="10"/>
        <rFont val="Arial Narrow"/>
        <family val="2"/>
      </rPr>
      <t>Orden de Proceder</t>
    </r>
    <r>
      <rPr>
        <sz val="10"/>
        <rFont val="Arial Narrow"/>
        <family val="2"/>
      </rPr>
      <t xml:space="preserve">: 2 de noviembre de 2019                           </t>
    </r>
    <r>
      <rPr>
        <b/>
        <sz val="10"/>
        <rFont val="Arial Narrow"/>
        <family val="2"/>
      </rPr>
      <t>Fecha de Terminació</t>
    </r>
    <r>
      <rPr>
        <sz val="10"/>
        <rFont val="Arial Narrow"/>
        <family val="2"/>
      </rPr>
      <t xml:space="preserve">n: 30 de mayo de 2020.                                </t>
    </r>
    <r>
      <rPr>
        <b/>
        <sz val="10"/>
        <rFont val="Arial Narrow"/>
        <family val="2"/>
      </rPr>
      <t xml:space="preserve">Status: </t>
    </r>
    <r>
      <rPr>
        <sz val="10"/>
        <rFont val="Arial Narrow"/>
        <family val="2"/>
      </rPr>
      <t>En Junta Directiva se tomó la decisión de finiquitar los proyectos sin avance físico, como éste; se envió una nota a Legal para que indique los pasos a seguir.</t>
    </r>
  </si>
  <si>
    <r>
      <rPr>
        <b/>
        <sz val="10"/>
        <rFont val="Arial Narrow"/>
        <family val="2"/>
      </rPr>
      <t>Contratista</t>
    </r>
    <r>
      <rPr>
        <sz val="10"/>
        <rFont val="Arial Narrow"/>
        <family val="2"/>
      </rPr>
      <t xml:space="preserve">: Grupo DISA                                                             </t>
    </r>
    <r>
      <rPr>
        <b/>
        <sz val="10"/>
        <rFont val="Arial Narrow"/>
        <family val="2"/>
      </rPr>
      <t xml:space="preserve">Contrato: </t>
    </r>
    <r>
      <rPr>
        <sz val="10"/>
        <rFont val="Arial Narrow"/>
        <family val="2"/>
      </rPr>
      <t xml:space="preserve">   09-2017                                                                    </t>
    </r>
    <r>
      <rPr>
        <b/>
        <sz val="10"/>
        <rFont val="Arial Narrow"/>
        <family val="2"/>
      </rPr>
      <t>Orden de Proceder:</t>
    </r>
    <r>
      <rPr>
        <sz val="10"/>
        <rFont val="Arial Narrow"/>
        <family val="2"/>
      </rPr>
      <t xml:space="preserve"> 2 de enero de 2018                                     </t>
    </r>
    <r>
      <rPr>
        <b/>
        <sz val="10"/>
        <rFont val="Arial Narrow"/>
        <family val="2"/>
      </rPr>
      <t>Fecha de Terminación</t>
    </r>
    <r>
      <rPr>
        <sz val="10"/>
        <rFont val="Arial Narrow"/>
        <family val="2"/>
      </rPr>
      <t xml:space="preserve">: 15 de diciembre de 2018                            </t>
    </r>
    <r>
      <rPr>
        <b/>
        <sz val="10"/>
        <rFont val="Arial Narrow"/>
        <family val="2"/>
      </rPr>
      <t xml:space="preserve">Status: </t>
    </r>
    <r>
      <rPr>
        <sz val="10"/>
        <rFont val="Arial Narrow"/>
        <family val="2"/>
      </rPr>
      <t>El contratista está pendiente por enviar la nota para solicitud de Adenda de extensión de tiempo. Los trabajos aún no han sido coordinados con la Regional.</t>
    </r>
  </si>
  <si>
    <r>
      <rPr>
        <b/>
        <sz val="10"/>
        <color rgb="FF000000"/>
        <rFont val="Arial Narrow"/>
        <family val="2"/>
      </rPr>
      <t>Contratista</t>
    </r>
    <r>
      <rPr>
        <sz val="10"/>
        <color rgb="FF000000"/>
        <rFont val="Arial Narrow"/>
        <family val="2"/>
      </rPr>
      <t xml:space="preserve">: COPISA                                                             </t>
    </r>
    <r>
      <rPr>
        <b/>
        <sz val="10"/>
        <color rgb="FF000000"/>
        <rFont val="Arial Narrow"/>
        <family val="2"/>
      </rPr>
      <t>Contrato</t>
    </r>
    <r>
      <rPr>
        <sz val="10"/>
        <color rgb="FF000000"/>
        <rFont val="Arial Narrow"/>
        <family val="2"/>
      </rPr>
      <t xml:space="preserve">:    154-2012                                                                  </t>
    </r>
    <r>
      <rPr>
        <b/>
        <sz val="10"/>
        <color rgb="FF000000"/>
        <rFont val="Arial Narrow"/>
        <family val="2"/>
      </rPr>
      <t>Orden de Proceder</t>
    </r>
    <r>
      <rPr>
        <sz val="10"/>
        <color rgb="FF000000"/>
        <rFont val="Arial Narrow"/>
        <family val="2"/>
      </rPr>
      <t xml:space="preserve">: 10 de mayo de 2013                                 </t>
    </r>
    <r>
      <rPr>
        <b/>
        <sz val="10"/>
        <color rgb="FF000000"/>
        <rFont val="Arial Narrow"/>
        <family val="2"/>
      </rPr>
      <t>Fecha de Terminación</t>
    </r>
    <r>
      <rPr>
        <sz val="10"/>
        <color rgb="FF000000"/>
        <rFont val="Arial Narrow"/>
        <family val="2"/>
      </rPr>
      <t xml:space="preserve">: 1 de junio de 2016.                       </t>
    </r>
    <r>
      <rPr>
        <b/>
        <sz val="10"/>
        <color rgb="FF000000"/>
        <rFont val="Arial Narrow"/>
        <family val="2"/>
      </rPr>
      <t>Status:</t>
    </r>
    <r>
      <rPr>
        <sz val="10"/>
        <color rgb="FF000000"/>
        <rFont val="Arial Narrow"/>
        <family val="2"/>
      </rPr>
      <t xml:space="preserve"> Proyecto en cierre financiero. Se firmó el Acta de Aceptación Final, por todas las partes. El Contratista entregó la Cuenta para el cobro del 10% del retenido, sólo queda pendiente el pago, se realizó la reserva para el pago correspondiente.</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</si>
  <si>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COC-03-BID-2013                      </t>
    </r>
    <r>
      <rPr>
        <b/>
        <sz val="10"/>
        <rFont val="Arial Narrow"/>
        <family val="2"/>
      </rPr>
      <t>Orden de Procede</t>
    </r>
    <r>
      <rPr>
        <sz val="10"/>
        <rFont val="Arial Narrow"/>
        <family val="2"/>
      </rPr>
      <t xml:space="preserve">r: 6 de mayo de 2013        </t>
    </r>
    <r>
      <rPr>
        <b/>
        <sz val="10"/>
        <rFont val="Arial Narrow"/>
        <family val="2"/>
      </rPr>
      <t xml:space="preserve">  Fecha de Terminación:</t>
    </r>
    <r>
      <rPr>
        <sz val="10"/>
        <rFont val="Arial Narrow"/>
        <family val="2"/>
      </rPr>
      <t xml:space="preserve"> 29 de diciembre de 2017                                                                  </t>
    </r>
    <r>
      <rPr>
        <b/>
        <sz val="10"/>
        <rFont val="Arial Narrow"/>
        <family val="2"/>
      </rPr>
      <t>Status</t>
    </r>
    <r>
      <rPr>
        <sz val="10"/>
        <rFont val="Arial Narrow"/>
        <family val="2"/>
      </rPr>
      <t>: e suspende el proyecto desde marzo de 2017. Se realizaron reuniones con la Dirección de Legal del IDAAN y se tomó la decisión de publicar en el portal de Panamacompra una Resolución Administrativa, la cual está siendo elaborada actualmente. Posteriormente se procederá con la Aseguradora. El Informe Técnico de Adenda N°8 está en revisión en Asesoría Legal.</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</si>
  <si>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COC-04-BID-2013                    </t>
    </r>
    <r>
      <rPr>
        <b/>
        <sz val="10"/>
        <rFont val="Arial Narrow"/>
        <family val="2"/>
      </rPr>
      <t>Orden de Proceder</t>
    </r>
    <r>
      <rPr>
        <sz val="10"/>
        <rFont val="Arial Narrow"/>
        <family val="2"/>
      </rPr>
      <t xml:space="preserve">: 3 de junio de 2013          </t>
    </r>
    <r>
      <rPr>
        <b/>
        <sz val="10"/>
        <rFont val="Arial Narrow"/>
        <family val="2"/>
      </rPr>
      <t>Fecha de Terminación</t>
    </r>
    <r>
      <rPr>
        <sz val="10"/>
        <rFont val="Arial Narrow"/>
        <family val="2"/>
      </rPr>
      <t xml:space="preserve">: 29 de febrero de 2016 </t>
    </r>
    <r>
      <rPr>
        <b/>
        <sz val="10"/>
        <rFont val="Arial Narrow"/>
        <family val="2"/>
      </rPr>
      <t>Status</t>
    </r>
    <r>
      <rPr>
        <sz val="10"/>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</si>
  <si>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0"/>
        <rFont val="Arial Narrow"/>
        <family val="2"/>
      </rPr>
      <t>Contratista:</t>
    </r>
    <r>
      <rPr>
        <sz val="10"/>
        <rFont val="Arial Narrow"/>
        <family val="2"/>
      </rPr>
      <t xml:space="preserve"> Globetec Constructions      </t>
    </r>
    <r>
      <rPr>
        <b/>
        <sz val="10"/>
        <rFont val="Arial Narrow"/>
        <family val="2"/>
      </rPr>
      <t>Contrato:</t>
    </r>
    <r>
      <rPr>
        <sz val="10"/>
        <rFont val="Arial Narrow"/>
        <family val="2"/>
      </rPr>
      <t xml:space="preserve">    COC-BID (FID-128-No.19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19 de agosto de 2017. </t>
    </r>
    <r>
      <rPr>
        <b/>
        <sz val="10"/>
        <rFont val="Arial Narrow"/>
        <family val="2"/>
      </rPr>
      <t xml:space="preserve"> Status</t>
    </r>
    <r>
      <rPr>
        <sz val="10"/>
        <rFont val="Arial Narrow"/>
        <family val="2"/>
      </rPr>
      <t xml:space="preserve">: Terminación de relación contractual por conveniencia. Contratista apela a instancias superiores, posterior a fallo a favor del Idaan del Tribunal. Contrato rescindido. </t>
    </r>
  </si>
  <si>
    <r>
      <rPr>
        <b/>
        <sz val="10"/>
        <rFont val="Arial Narrow"/>
        <family val="2"/>
      </rPr>
      <t>Contratista</t>
    </r>
    <r>
      <rPr>
        <sz val="10"/>
        <rFont val="Arial Narrow"/>
        <family val="2"/>
      </rPr>
      <t xml:space="preserve">:Globetec Constructions               </t>
    </r>
    <r>
      <rPr>
        <b/>
        <sz val="10"/>
        <rFont val="Arial Narrow"/>
        <family val="2"/>
      </rPr>
      <t>Contrato:</t>
    </r>
    <r>
      <rPr>
        <sz val="10"/>
        <rFont val="Arial Narrow"/>
        <family val="2"/>
      </rPr>
      <t xml:space="preserve">    COC-BID-(FID-128)No.18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2 de febrero de 2017   </t>
    </r>
    <r>
      <rPr>
        <b/>
        <sz val="10"/>
        <rFont val="Arial Narrow"/>
        <family val="2"/>
      </rPr>
      <t>Status</t>
    </r>
    <r>
      <rPr>
        <sz val="10"/>
        <rFont val="Arial Narrow"/>
        <family val="2"/>
      </rPr>
      <t>:  Terminación de relación contractual por conveniencia. Contratista solicita aclaración posterior a fallo del Tribunal a favor del IDAAN. Contrato rescindido.</t>
    </r>
  </si>
  <si>
    <r>
      <rPr>
        <b/>
        <sz val="10"/>
        <color rgb="FF000000"/>
        <rFont val="Arial Narrow"/>
        <family val="2"/>
      </rPr>
      <t>Contratista</t>
    </r>
    <r>
      <rPr>
        <sz val="10"/>
        <color rgb="FF000000"/>
        <rFont val="Arial Narrow"/>
        <family val="2"/>
      </rPr>
      <t xml:space="preserve">: Representaciones Halfe, S.A No. </t>
    </r>
    <r>
      <rPr>
        <b/>
        <sz val="10"/>
        <color rgb="FF000000"/>
        <rFont val="Arial Narrow"/>
        <family val="2"/>
      </rPr>
      <t>Contrato</t>
    </r>
    <r>
      <rPr>
        <sz val="10"/>
        <color rgb="FF000000"/>
        <rFont val="Arial Narrow"/>
        <family val="2"/>
      </rPr>
      <t xml:space="preserve"> No. 31-2017.                                      </t>
    </r>
    <r>
      <rPr>
        <b/>
        <sz val="10"/>
        <color rgb="FF000000"/>
        <rFont val="Arial Narrow"/>
        <family val="2"/>
      </rPr>
      <t>Orden de Proceder:</t>
    </r>
    <r>
      <rPr>
        <sz val="10"/>
        <color rgb="FF000000"/>
        <rFont val="Arial Narrow"/>
        <family val="2"/>
      </rPr>
      <t xml:space="preserve"> 1 de junio de 2018      </t>
    </r>
    <r>
      <rPr>
        <b/>
        <sz val="10"/>
        <color rgb="FF000000"/>
        <rFont val="Arial Narrow"/>
        <family val="2"/>
      </rPr>
      <t>Fecha de Terminación</t>
    </r>
    <r>
      <rPr>
        <sz val="10"/>
        <color rgb="FF000000"/>
        <rFont val="Arial Narrow"/>
        <family val="2"/>
      </rPr>
      <t xml:space="preserve">: 27 de diciembre de 2018.                                                                       </t>
    </r>
    <r>
      <rPr>
        <b/>
        <sz val="10"/>
        <color rgb="FF000000"/>
        <rFont val="Arial Narrow"/>
        <family val="2"/>
      </rPr>
      <t xml:space="preserve"> Status</t>
    </r>
    <r>
      <rPr>
        <sz val="10"/>
        <color rgb="FF000000"/>
        <rFont val="Arial Narrow"/>
        <family val="2"/>
      </rPr>
      <t xml:space="preserve">:  caso en Asesoría Legal.  </t>
    </r>
  </si>
  <si>
    <r>
      <rPr>
        <b/>
        <sz val="11"/>
        <rFont val="Arial Narrow"/>
        <family val="2"/>
      </rPr>
      <t>Puerto Armuelles</t>
    </r>
    <r>
      <rPr>
        <sz val="11"/>
        <rFont val="Arial Narrow"/>
        <family val="2"/>
      </rPr>
      <t xml:space="preserve"> - Construcción de Intradomiciliarias Sanitarias </t>
    </r>
  </si>
  <si>
    <r>
      <rPr>
        <b/>
        <u/>
        <sz val="11"/>
        <color theme="1"/>
        <rFont val="Arial Narrow"/>
        <family val="2"/>
      </rPr>
      <t>Contratista</t>
    </r>
    <r>
      <rPr>
        <u/>
        <sz val="11"/>
        <color theme="1"/>
        <rFont val="Arial Narrow"/>
        <family val="2"/>
      </rPr>
      <t>:</t>
    </r>
    <r>
      <rPr>
        <sz val="11"/>
        <color theme="1"/>
        <rFont val="Arial Narrow"/>
        <family val="2"/>
      </rPr>
      <t xml:space="preserve"> Consorcio Sanidad de Puerto LCC Ingenieria.                                                   El contrato se encuentra en Asesoria Legal de la Instittución para confección de contrato., en espera de recursos presupuestarios.      </t>
    </r>
  </si>
  <si>
    <r>
      <rPr>
        <b/>
        <sz val="11"/>
        <color rgb="FF000000"/>
        <rFont val="Arial Narrow"/>
        <family val="2"/>
      </rPr>
      <t>Contratista:</t>
    </r>
    <r>
      <rPr>
        <sz val="11"/>
        <color rgb="FF000000"/>
        <rFont val="Arial Narrow"/>
        <family val="2"/>
      </rPr>
      <t xml:space="preserve"> INVERSIONES SOLABED, S.A,                                      </t>
    </r>
    <r>
      <rPr>
        <b/>
        <sz val="11"/>
        <color rgb="FF000000"/>
        <rFont val="Arial Narrow"/>
        <family val="2"/>
      </rPr>
      <t xml:space="preserve">Contrato </t>
    </r>
    <r>
      <rPr>
        <sz val="11"/>
        <color rgb="FF000000"/>
        <rFont val="Arial Narrow"/>
        <family val="2"/>
      </rPr>
      <t xml:space="preserve">132-2017.                                                                                        </t>
    </r>
    <r>
      <rPr>
        <b/>
        <sz val="11"/>
        <color rgb="FF000000"/>
        <rFont val="Arial Narrow"/>
        <family val="2"/>
      </rPr>
      <t>Orden de proceder</t>
    </r>
    <r>
      <rPr>
        <sz val="11"/>
        <color rgb="FF000000"/>
        <rFont val="Arial Narrow"/>
        <family val="2"/>
      </rPr>
      <t xml:space="preserve"> el 16 de abril de 2018                                                      </t>
    </r>
    <r>
      <rPr>
        <b/>
        <sz val="11"/>
        <color rgb="FF000000"/>
        <rFont val="Arial Narrow"/>
        <family val="2"/>
      </rPr>
      <t>Fecha de Terminación</t>
    </r>
    <r>
      <rPr>
        <sz val="11"/>
        <color rgb="FF000000"/>
        <rFont val="Arial Narrow"/>
        <family val="2"/>
      </rPr>
      <t xml:space="preserve">: 25 de febrero de 2020.                                          </t>
    </r>
    <r>
      <rPr>
        <b/>
        <sz val="11"/>
        <color rgb="FF000000"/>
        <rFont val="Arial Narrow"/>
        <family val="2"/>
      </rPr>
      <t>Avances</t>
    </r>
    <r>
      <rPr>
        <sz val="11"/>
        <color rgb="FF000000"/>
        <rFont val="Arial Narrow"/>
        <family val="2"/>
      </rPr>
      <t xml:space="preserve">: El contratista presenta la Cuenta No.12 y 13 correspondientes a Enero, donde trabajó e hizo avances en la obra; se realizaron trabajos para confeccionar los tanques de almacenamiento del proyecto para reiniciar la obra en cuanto los tengan listos. El informe para Adenda No.2 se está preparando mientras se consiguen los fondos para la misma. </t>
    </r>
  </si>
  <si>
    <r>
      <rPr>
        <b/>
        <sz val="11"/>
        <color rgb="FF000000"/>
        <rFont val="Arial Narrow"/>
        <family val="2"/>
      </rPr>
      <t>Contratista</t>
    </r>
    <r>
      <rPr>
        <sz val="11"/>
        <color rgb="FF000000"/>
        <rFont val="Arial Narrow"/>
        <family val="2"/>
      </rPr>
      <t xml:space="preserve">: Proyeco, S.A                                                                              </t>
    </r>
    <r>
      <rPr>
        <b/>
        <sz val="11"/>
        <color rgb="FF000000"/>
        <rFont val="Arial Narrow"/>
        <family val="2"/>
      </rPr>
      <t>Contrato</t>
    </r>
    <r>
      <rPr>
        <sz val="11"/>
        <color rgb="FF000000"/>
        <rFont val="Arial Narrow"/>
        <family val="2"/>
      </rPr>
      <t xml:space="preserve">: CC-01-CAF-2015                                                                                    </t>
    </r>
    <r>
      <rPr>
        <b/>
        <sz val="11"/>
        <color rgb="FF000000"/>
        <rFont val="Arial Narrow"/>
        <family val="2"/>
      </rPr>
      <t>Orden de Proceder</t>
    </r>
    <r>
      <rPr>
        <sz val="11"/>
        <color rgb="FF000000"/>
        <rFont val="Arial Narrow"/>
        <family val="2"/>
      </rPr>
      <t xml:space="preserve">:1 de abril de 2015                                                            </t>
    </r>
    <r>
      <rPr>
        <b/>
        <sz val="11"/>
        <color rgb="FF000000"/>
        <rFont val="Arial Narrow"/>
        <family val="2"/>
      </rPr>
      <t>Fecha de Terminación:</t>
    </r>
    <r>
      <rPr>
        <sz val="11"/>
        <color rgb="FF000000"/>
        <rFont val="Arial Narrow"/>
        <family val="2"/>
      </rPr>
      <t xml:space="preserve"> 30 de septiembre de 2018.      Supervisa el proyecto de Línea de Conducción Chorrera - Capira.</t>
    </r>
  </si>
  <si>
    <r>
      <rPr>
        <b/>
        <sz val="10"/>
        <rFont val="Arial Narrow"/>
        <family val="2"/>
      </rPr>
      <t>Contratista:</t>
    </r>
    <r>
      <rPr>
        <sz val="10"/>
        <rFont val="Arial Narrow"/>
        <family val="2"/>
      </rPr>
      <t xml:space="preserve"> Distribuidora ARVAL, S.A                              </t>
    </r>
    <r>
      <rPr>
        <b/>
        <sz val="10"/>
        <rFont val="Arial Narrow"/>
        <family val="2"/>
      </rPr>
      <t>Contrato N</t>
    </r>
    <r>
      <rPr>
        <sz val="10"/>
        <rFont val="Arial Narrow"/>
        <family val="2"/>
      </rPr>
      <t xml:space="preserve">o.147-2012.                                                                </t>
    </r>
    <r>
      <rPr>
        <b/>
        <sz val="10"/>
        <rFont val="Arial Narrow"/>
        <family val="2"/>
      </rPr>
      <t>Fecha de inicio</t>
    </r>
    <r>
      <rPr>
        <sz val="10"/>
        <rFont val="Arial Narrow"/>
        <family val="2"/>
      </rPr>
      <t xml:space="preserve">: 3 de junio de 2013                                            </t>
    </r>
    <r>
      <rPr>
        <b/>
        <sz val="10"/>
        <rFont val="Arial Narrow"/>
        <family val="2"/>
      </rPr>
      <t>Fecha de Terminacion</t>
    </r>
    <r>
      <rPr>
        <sz val="10"/>
        <rFont val="Arial Narrow"/>
        <family val="2"/>
      </rPr>
      <t xml:space="preserve">: 20 de abril de 2019.                       </t>
    </r>
    <r>
      <rPr>
        <b/>
        <sz val="10"/>
        <rFont val="Arial Narrow"/>
        <family val="2"/>
      </rPr>
      <t xml:space="preserve">Status: </t>
    </r>
    <r>
      <rPr>
        <sz val="10"/>
        <rFont val="Arial Narrow"/>
        <family val="2"/>
      </rPr>
      <t>Mediante Nota 233-19-DIO se notifica al Contratista que el Contrato ha sido reactivado y finalizara la adenda No.1 el 19-Abr-2019. Con nuevo alcance definido, dados en la Adenda No.1, el Contratista tiene que rediseñar el proyecto y realizar nuevo EsIA. Se realizó Informe Técnico de Adenda No.2 de tiempo por 365 días; no se ha enviado debido a que el tiempo solicitado para las fases de estudio, diseño y construcción, se encuentran desfasados, se requiere reconsiderar el tiempo necesario para ejecutar el proyecto. Por lo antes mencionado, no se presentan avances en el proyecto, ni cuentas presentadas. Al no tener avances en esta obra, se realiza ACTA DE LIQUIDACIÓN POR MUTUO ACUERDO DEL CONTRATO 1417-2012 para el cierre final del mismo. Se firmó Resolución Ejecutiva No.143-2020, de Cierre Administrativo del Contrato.</t>
    </r>
  </si>
  <si>
    <r>
      <rPr>
        <b/>
        <sz val="10"/>
        <color rgb="FF000000"/>
        <rFont val="Arial Narrow"/>
        <family val="2"/>
      </rPr>
      <t>Contratista</t>
    </r>
    <r>
      <rPr>
        <sz val="10"/>
        <color rgb="FF000000"/>
        <rFont val="Arial Narrow"/>
        <family val="2"/>
      </rPr>
      <t xml:space="preserve">: Consultores Profesional de Ingenieria, S.A                                                                        </t>
    </r>
    <r>
      <rPr>
        <b/>
        <sz val="10"/>
        <color rgb="FF000000"/>
        <rFont val="Arial Narrow"/>
        <family val="2"/>
      </rPr>
      <t>Contrato:</t>
    </r>
    <r>
      <rPr>
        <sz val="10"/>
        <color rgb="FF000000"/>
        <rFont val="Arial Narrow"/>
        <family val="2"/>
      </rPr>
      <t xml:space="preserve"> COC-01-BIRF-2015                                                    </t>
    </r>
    <r>
      <rPr>
        <b/>
        <sz val="10"/>
        <color rgb="FF000000"/>
        <rFont val="Arial Narrow"/>
        <family val="2"/>
      </rPr>
      <t>Orden de Proceder</t>
    </r>
    <r>
      <rPr>
        <sz val="10"/>
        <color rgb="FF000000"/>
        <rFont val="Arial Narrow"/>
        <family val="2"/>
      </rPr>
      <t xml:space="preserve">: 15 de febrero de 2016                                </t>
    </r>
    <r>
      <rPr>
        <b/>
        <sz val="10"/>
        <color rgb="FF000000"/>
        <rFont val="Arial Narrow"/>
        <family val="2"/>
      </rPr>
      <t>Fecha de Terminación</t>
    </r>
    <r>
      <rPr>
        <sz val="10"/>
        <color rgb="FF000000"/>
        <rFont val="Arial Narrow"/>
        <family val="2"/>
      </rPr>
      <t xml:space="preserve">: 31 de enero de 2019.                         </t>
    </r>
    <r>
      <rPr>
        <b/>
        <sz val="10"/>
        <color rgb="FF000000"/>
        <rFont val="Arial Narrow"/>
        <family val="2"/>
      </rPr>
      <t>Statu</t>
    </r>
    <r>
      <rPr>
        <b/>
        <sz val="12"/>
        <color rgb="FF000000"/>
        <rFont val="Arial Narrow"/>
        <family val="2"/>
      </rPr>
      <t>s:</t>
    </r>
    <r>
      <rPr>
        <sz val="12"/>
        <color rgb="FF000000"/>
        <rFont val="Arial Narrow"/>
        <family val="2"/>
      </rPr>
      <t xml:space="preserve"> </t>
    </r>
    <r>
      <rPr>
        <sz val="10"/>
        <color rgb="FF000000"/>
        <rFont val="Arial Narrow"/>
        <family val="2"/>
      </rPr>
      <t xml:space="preserve"> En trámite Adenda No.3 de disminución de Contrato por la suma de B/.944,081.46; fue devuelta por la Contraloría, solicitando realizar subsanación; no se cuenta con el presupuesto requerido para su re-ingreso. Actualmente, en trámite para presentación de Adenda No.3, en Junta Directiva ya que no se contaba con el presupuesto requerido para el pago de las cuentas pendientes. Asimismo, para la firma de Acta Final para el cierre del proyecto. La Cuenta No.15, requiere subsanación, en espera de refrendo de Adenda de disminución de contrato. Se aprobaron los planos AS BUILT, cuando se cumpla con el cierre administrativo y la entrega de las tuberías por parte de la empresa COPISA, se procederá con la firma de Acta de Aceptación Final.</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</si>
  <si>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COC-01-BIRF-2013                       </t>
    </r>
    <r>
      <rPr>
        <b/>
        <sz val="10"/>
        <color rgb="FF000000"/>
        <rFont val="Arial Narrow"/>
        <family val="2"/>
      </rPr>
      <t>Orden de Proceder</t>
    </r>
    <r>
      <rPr>
        <sz val="10"/>
        <color rgb="FF000000"/>
        <rFont val="Arial Narrow"/>
        <family val="2"/>
      </rPr>
      <t xml:space="preserve">: 30 de septiembre de 2013                                                            </t>
    </r>
    <r>
      <rPr>
        <b/>
        <sz val="10"/>
        <color rgb="FF000000"/>
        <rFont val="Arial Narrow"/>
        <family val="2"/>
      </rPr>
      <t>Fecha de Terminación:</t>
    </r>
    <r>
      <rPr>
        <sz val="10"/>
        <color rgb="FF000000"/>
        <rFont val="Arial Narrow"/>
        <family val="2"/>
      </rPr>
      <t xml:space="preserve"> 1 de mayo de 2017                                        </t>
    </r>
    <r>
      <rPr>
        <b/>
        <sz val="10"/>
        <color rgb="FF000000"/>
        <rFont val="Arial Narrow"/>
        <family val="2"/>
      </rPr>
      <t>Status</t>
    </r>
    <r>
      <rPr>
        <sz val="10"/>
        <color rgb="FF000000"/>
        <rFont val="Arial Narrow"/>
        <family val="2"/>
      </rPr>
      <t>:.Contratos en revisión de Asesoría Legal del IDAAN.</t>
    </r>
  </si>
  <si>
    <t xml:space="preserve">
 Proceso Publicado el 23/06/2020,
Acto de Apertura de Ofertas realizado el 02 de octubre de 2020.
Actualmente en proceso de Evaluación de Ofertas por la Comisión Evaluadora.</t>
  </si>
  <si>
    <t>Adquisición e Instalacion de Equipos para el Mejoramiento del Sistema de Gas Cloro de la Planta Potabilizadora Federico Guardia Conte.</t>
  </si>
  <si>
    <t xml:space="preserve"> Proceso publicado el 07/07/2020. Acto de Apertura de Ofertas realizado el 16 de septiembre de 2020.
Adjudicada mendiante Resolución Ejecutiva 177 del 19 de octubre de 2020.
En Proceso de Refrendo por la Contraloría General de la República de Panamá</t>
  </si>
  <si>
    <t>En evaluación de solicitud adenda No.3 hasta el 29 de abril de 2023 (temas de intradomiciliarias).</t>
  </si>
  <si>
    <t xml:space="preserve"> En trámite Adenda No.2, de extensión de tiempo y ajuste al alcance contractual, se aprobó adenda para extender la vigencia contractual por 39 meses adicionales, está siendo tramitado por el Dep. de Asesoría Legal para refrendo de la Contraloría.</t>
  </si>
  <si>
    <t xml:space="preserve"> En trámite Adenda No.1 de Extensión de tiempo por 12 meses e incremento económico por B/.615,282.38, aprobada mediante Nota  697-20-DNING, se preparó Informe Técnico, se encuentra en el Dep. de Asesoría Legal, aprobado en Junta Directiva el 19-Nov-2020, se prepara remisión a la Contraloría</t>
  </si>
  <si>
    <r>
      <rPr>
        <b/>
        <sz val="11"/>
        <color rgb="FF000000"/>
        <rFont val="Arial Narrow"/>
        <family val="2"/>
      </rPr>
      <t>Contratista:</t>
    </r>
    <r>
      <rPr>
        <sz val="11"/>
        <color rgb="FF000000"/>
        <rFont val="Arial Narrow"/>
        <family val="2"/>
      </rPr>
      <t xml:space="preserve">  Consorcio Aqua 2                                                                   </t>
    </r>
    <r>
      <rPr>
        <b/>
        <sz val="11"/>
        <color rgb="FF000000"/>
        <rFont val="Arial Narrow"/>
        <family val="2"/>
      </rPr>
      <t>Orden de Proceder:</t>
    </r>
    <r>
      <rPr>
        <sz val="11"/>
        <color rgb="FF000000"/>
        <rFont val="Arial Narrow"/>
        <family val="2"/>
      </rPr>
      <t xml:space="preserve"> 3 de abril de 2018                                                            </t>
    </r>
    <r>
      <rPr>
        <b/>
        <sz val="11"/>
        <color rgb="FF000000"/>
        <rFont val="Arial Narrow"/>
        <family val="2"/>
      </rPr>
      <t>Fecha de Terminación</t>
    </r>
    <r>
      <rPr>
        <sz val="11"/>
        <color rgb="FF000000"/>
        <rFont val="Arial Narrow"/>
        <family val="2"/>
      </rPr>
      <t xml:space="preserve">: 3 de julio de 2020                                              </t>
    </r>
    <r>
      <rPr>
        <b/>
        <sz val="11"/>
        <color rgb="FF000000"/>
        <rFont val="Arial Narrow"/>
        <family val="2"/>
      </rPr>
      <t>Avances:</t>
    </r>
    <r>
      <rPr>
        <sz val="11"/>
        <color rgb="FF000000"/>
        <rFont val="Arial Narrow"/>
        <family val="2"/>
      </rPr>
      <t xml:space="preserve"> Rehabilitación de los Sistemas de Agua Potable del Real; Estudio, Diseño y Construcción de Sistemas de Agua Potable y Alcantarillado de Isla Contadora; y Mejoras y Ampliación de la PTAP de Villa Darién. </t>
    </r>
  </si>
  <si>
    <r>
      <rPr>
        <b/>
        <sz val="11"/>
        <color rgb="FF000000"/>
        <rFont val="Arial Narrow"/>
        <family val="2"/>
      </rPr>
      <t xml:space="preserve">Contratista: </t>
    </r>
    <r>
      <rPr>
        <sz val="11"/>
        <color rgb="FF000000"/>
        <rFont val="Arial Narrow"/>
        <family val="2"/>
      </rPr>
      <t>Administradora de Proyectos de Construcción APROCOSA</t>
    </r>
    <r>
      <rPr>
        <b/>
        <sz val="11"/>
        <color rgb="FF000000"/>
        <rFont val="Arial Narrow"/>
        <family val="2"/>
      </rPr>
      <t xml:space="preserve">  </t>
    </r>
    <r>
      <rPr>
        <sz val="11"/>
        <color rgb="FF000000"/>
        <rFont val="Arial Narrow"/>
        <family val="2"/>
      </rPr>
      <t xml:space="preserve">                                                                                                    </t>
    </r>
    <r>
      <rPr>
        <b/>
        <sz val="11"/>
        <color rgb="FF000000"/>
        <rFont val="Arial Narrow"/>
        <family val="2"/>
      </rPr>
      <t>Contrato:</t>
    </r>
    <r>
      <rPr>
        <sz val="11"/>
        <color rgb="FF000000"/>
        <rFont val="Arial Narrow"/>
        <family val="2"/>
      </rPr>
      <t xml:space="preserve"> c-34-2019                                                                                </t>
    </r>
    <r>
      <rPr>
        <b/>
        <sz val="11"/>
        <color rgb="FF000000"/>
        <rFont val="Arial Narrow"/>
        <family val="2"/>
      </rPr>
      <t>Avances</t>
    </r>
    <r>
      <rPr>
        <sz val="11"/>
        <color rgb="FF000000"/>
        <rFont val="Arial Narrow"/>
        <family val="2"/>
      </rPr>
      <t xml:space="preserve">:   El informe para Adenda No.1, de extensión de tiempo, se realizó y el Departamento de Asesoría Legal está en proceso de realizar la misma.  </t>
    </r>
  </si>
  <si>
    <t>Darién</t>
  </si>
  <si>
    <t>Isla Colón</t>
  </si>
  <si>
    <t xml:space="preserve">Estudio, Diseño, Construcción, Operación y Mantenimiento de las Mejoras al sistema de acueducto  Potabilizadora </t>
  </si>
  <si>
    <r>
      <rPr>
        <b/>
        <sz val="11"/>
        <color theme="1"/>
        <rFont val="Arial Narrow"/>
        <family val="2"/>
      </rPr>
      <t>No. Acto Público:</t>
    </r>
    <r>
      <rPr>
        <sz val="11"/>
        <color theme="1"/>
        <rFont val="Arial Narrow"/>
        <family val="2"/>
      </rPr>
      <t xml:space="preserve"> 2018-2-66-0-08-LP-013834.                                                                               Proveedor:  Consorcio INGETEC SEURECA                                                      </t>
    </r>
    <r>
      <rPr>
        <b/>
        <sz val="11"/>
        <color theme="1"/>
        <rFont val="Arial Narrow"/>
        <family val="2"/>
      </rPr>
      <t>Estatus</t>
    </r>
    <r>
      <rPr>
        <sz val="11"/>
        <color theme="1"/>
        <rFont val="Arial Narrow"/>
        <family val="2"/>
      </rPr>
      <t>: Contrato Firmado, en proceso de refrendo en la Contraloría.</t>
    </r>
  </si>
  <si>
    <t>En tràmite de refrendo en Contralorìa Adenda No.2 de tiempo considerando los dìas perdidos por la pandemia.</t>
  </si>
  <si>
    <t>En trámite adenda d No. 5 de tiempo hasta el 31 de octubre de 2021</t>
  </si>
  <si>
    <r>
      <rPr>
        <b/>
        <sz val="11"/>
        <color rgb="FF000000"/>
        <rFont val="Arial Narrow"/>
        <family val="2"/>
      </rPr>
      <t>Contratista</t>
    </r>
    <r>
      <rPr>
        <sz val="11"/>
        <color rgb="FF000000"/>
        <rFont val="Arial Narrow"/>
        <family val="2"/>
      </rPr>
      <t xml:space="preserve">: Consorcio BS Panamá
</t>
    </r>
    <r>
      <rPr>
        <b/>
        <sz val="11"/>
        <color rgb="FF000000"/>
        <rFont val="Arial Narrow"/>
        <family val="2"/>
      </rPr>
      <t>Contrato N</t>
    </r>
    <r>
      <rPr>
        <sz val="11"/>
        <color rgb="FF000000"/>
        <rFont val="Arial Narrow"/>
        <family val="2"/>
      </rPr>
      <t xml:space="preserve">o:55-2018                                                                                    </t>
    </r>
    <r>
      <rPr>
        <b/>
        <sz val="11"/>
        <color rgb="FF000000"/>
        <rFont val="Arial Narrow"/>
        <family val="2"/>
      </rPr>
      <t>Orden de Proceder</t>
    </r>
    <r>
      <rPr>
        <sz val="11"/>
        <color rgb="FF000000"/>
        <rFont val="Arial Narrow"/>
        <family val="2"/>
      </rPr>
      <t xml:space="preserve">: 1 de febrero de 2019                                                       </t>
    </r>
    <r>
      <rPr>
        <b/>
        <sz val="11"/>
        <color rgb="FF000000"/>
        <rFont val="Arial Narrow"/>
        <family val="2"/>
      </rPr>
      <t>Fecha de Terminación:</t>
    </r>
    <r>
      <rPr>
        <sz val="11"/>
        <color rgb="FF000000"/>
        <rFont val="Arial Narrow"/>
        <family val="2"/>
      </rPr>
      <t xml:space="preserve"> 1 de febrero de 2021.                                   </t>
    </r>
    <r>
      <rPr>
        <b/>
        <sz val="11"/>
        <color rgb="FF000000"/>
        <rFont val="Arial Narrow"/>
        <family val="2"/>
      </rPr>
      <t>Avances</t>
    </r>
    <r>
      <rPr>
        <sz val="11"/>
        <color rgb="FF000000"/>
        <rFont val="Arial Narrow"/>
        <family val="2"/>
      </rPr>
      <t xml:space="preserve">: Se han presentado 8 cuentas por un monto de B/.1,602,558. El único pago generado es el  5% del anticipo, por una suma de B/.449,289.25 en espera de los recursos presupuestarios para hacerle el pago del otro 5% y de las cuentas presentadas.  </t>
    </r>
  </si>
  <si>
    <t>En trámite Adenda No.2 de aumento de plazo por 219 días adicionales y costos adicionales por B/.229,389.23</t>
  </si>
  <si>
    <r>
      <rPr>
        <b/>
        <sz val="10"/>
        <color rgb="FF000000"/>
        <rFont val="Arial Narrow"/>
        <family val="2"/>
      </rPr>
      <t>Contratista</t>
    </r>
    <r>
      <rPr>
        <sz val="10"/>
        <color rgb="FF000000"/>
        <rFont val="Arial Narrow"/>
        <family val="2"/>
      </rPr>
      <t xml:space="preserve">: Contratista Generales y Electricos                                                           </t>
    </r>
    <r>
      <rPr>
        <b/>
        <sz val="10"/>
        <color rgb="FF000000"/>
        <rFont val="Arial Narrow"/>
        <family val="2"/>
      </rPr>
      <t>Contrato:</t>
    </r>
    <r>
      <rPr>
        <sz val="10"/>
        <color rgb="FF000000"/>
        <rFont val="Arial Narrow"/>
        <family val="2"/>
      </rPr>
      <t xml:space="preserve">    COC-07-CAF-2014                       </t>
    </r>
    <r>
      <rPr>
        <b/>
        <sz val="10"/>
        <color rgb="FF000000"/>
        <rFont val="Arial Narrow"/>
        <family val="2"/>
      </rPr>
      <t>Orden de Proceder</t>
    </r>
    <r>
      <rPr>
        <sz val="10"/>
        <color rgb="FF000000"/>
        <rFont val="Arial Narrow"/>
        <family val="2"/>
      </rPr>
      <t xml:space="preserve">: 28 de marzo de 2015                                                                      </t>
    </r>
    <r>
      <rPr>
        <b/>
        <sz val="10"/>
        <color rgb="FF000000"/>
        <rFont val="Arial Narrow"/>
        <family val="2"/>
      </rPr>
      <t>Fecha de Terminación</t>
    </r>
    <r>
      <rPr>
        <sz val="10"/>
        <color rgb="FF000000"/>
        <rFont val="Arial Narrow"/>
        <family val="2"/>
      </rPr>
      <t xml:space="preserve">: 21 de marzo de 2016  </t>
    </r>
    <r>
      <rPr>
        <b/>
        <sz val="10"/>
        <color rgb="FF000000"/>
        <rFont val="Arial Narrow"/>
        <family val="2"/>
      </rPr>
      <t>Status:</t>
    </r>
    <r>
      <rPr>
        <sz val="10"/>
        <color rgb="FF000000"/>
        <rFont val="Arial Narrow"/>
        <family val="2"/>
      </rPr>
      <t xml:space="preserve">   Se gestiona el cierre del proyecto por abandono del contratista de obra</t>
    </r>
  </si>
  <si>
    <r>
      <rPr>
        <b/>
        <sz val="10"/>
        <color rgb="FF000000"/>
        <rFont val="Arial Narrow"/>
        <family val="2"/>
      </rPr>
      <t>Contratista</t>
    </r>
    <r>
      <rPr>
        <sz val="10"/>
        <color rgb="FF000000"/>
        <rFont val="Arial Narrow"/>
        <family val="2"/>
      </rPr>
      <t xml:space="preserve">: Delta 9 Técnicas Auxiliares de la Construcción, S.A                                              </t>
    </r>
    <r>
      <rPr>
        <b/>
        <sz val="10"/>
        <color rgb="FF000000"/>
        <rFont val="Arial Narrow"/>
        <family val="2"/>
      </rPr>
      <t>Contrato:</t>
    </r>
    <r>
      <rPr>
        <sz val="10"/>
        <color rgb="FF000000"/>
        <rFont val="Arial Narrow"/>
        <family val="2"/>
      </rPr>
      <t xml:space="preserve">    95-2013                                          </t>
    </r>
    <r>
      <rPr>
        <b/>
        <sz val="10"/>
        <color rgb="FF000000"/>
        <rFont val="Arial Narrow"/>
        <family val="2"/>
      </rPr>
      <t>Orden de Proceder</t>
    </r>
    <r>
      <rPr>
        <sz val="10"/>
        <color rgb="FF000000"/>
        <rFont val="Arial Narrow"/>
        <family val="2"/>
      </rPr>
      <t xml:space="preserve">: 7 de mayo de 2014                                                                           </t>
    </r>
    <r>
      <rPr>
        <b/>
        <sz val="10"/>
        <color rgb="FF000000"/>
        <rFont val="Arial Narrow"/>
        <family val="2"/>
      </rPr>
      <t>Fecha de Terminación</t>
    </r>
    <r>
      <rPr>
        <sz val="10"/>
        <color rgb="FF000000"/>
        <rFont val="Arial Narrow"/>
        <family val="2"/>
      </rPr>
      <t xml:space="preserve">: 31 de octubre  2016.                                                    </t>
    </r>
    <r>
      <rPr>
        <b/>
        <sz val="10"/>
        <color rgb="FF000000"/>
        <rFont val="Arial Narrow"/>
        <family val="2"/>
      </rPr>
      <t>Status:</t>
    </r>
    <r>
      <rPr>
        <sz val="10"/>
        <color rgb="FF000000"/>
        <rFont val="Arial Narrow"/>
        <family val="2"/>
      </rPr>
      <t xml:space="preserve">  Proyecto suspendido desde el 27-Ene-2016, debido a modificaciones en el alcance del Proyecto. Se solicitó al contratista, DELTA 9, la actualización del endoso para trámite de  Adenda Nº2 de tiempo, la empresa no la entregó, se encuentra inabilitado en PANAMÁ COMPRAS hasta el 2021. Por tal motivo, se realizó Informe Técnico-Financiero de Cierre de Contrato No. 95-2013, en revisión de Asesoría Legal del IDAAN. </t>
    </r>
  </si>
  <si>
    <t>En trámite Adenda No.3 de tiempo (273 días adicionales) con nueva de fecha de entrega el 01-Nov-2021  y costos adicionales por B/.1,891,425.42</t>
  </si>
  <si>
    <t xml:space="preserve">En trámite de refrendo de la Contraloría Adenda No.2 de extensión de tiempo por 153 días y costos adicionales por B/.372,510.26 (Ingresó a Contraloría el 12-Oct-2020). En revisión en la Unidad de Proyectos, Adenda No.3 de extensión de tiempo (88 días) y costos adicionales por B/.346,470.05. </t>
  </si>
  <si>
    <t>Refrendada por la Contraloría el 31 de agosto de 2020, la Adenda No.3 de tiempo (303 días adicionales) hasta el 30-jun-2020</t>
  </si>
  <si>
    <r>
      <rPr>
        <b/>
        <sz val="11"/>
        <rFont val="Arial Narrow"/>
        <family val="2"/>
      </rPr>
      <t>Contratista:</t>
    </r>
    <r>
      <rPr>
        <sz val="11"/>
        <rFont val="Arial Narrow"/>
        <family val="2"/>
      </rPr>
      <t xml:space="preserve"> Estudios de Ingeniería, S.A.                                                    </t>
    </r>
    <r>
      <rPr>
        <b/>
        <sz val="11"/>
        <rFont val="Arial Narrow"/>
        <family val="2"/>
      </rPr>
      <t>Contrato No</t>
    </r>
    <r>
      <rPr>
        <sz val="11"/>
        <rFont val="Arial Narrow"/>
        <family val="2"/>
      </rPr>
      <t xml:space="preserve">.139-2014.                                                                                           </t>
    </r>
    <r>
      <rPr>
        <b/>
        <sz val="11"/>
        <rFont val="Arial Narrow"/>
        <family val="2"/>
      </rPr>
      <t>Orden de Proceder:</t>
    </r>
    <r>
      <rPr>
        <sz val="11"/>
        <rFont val="Arial Narrow"/>
        <family val="2"/>
      </rPr>
      <t xml:space="preserve"> 1 de junio de 2015.                                                           </t>
    </r>
    <r>
      <rPr>
        <b/>
        <sz val="11"/>
        <rFont val="Arial Narrow"/>
        <family val="2"/>
      </rPr>
      <t>Fecha de Terminación:</t>
    </r>
    <r>
      <rPr>
        <sz val="11"/>
        <rFont val="Arial Narrow"/>
        <family val="2"/>
      </rPr>
      <t>13 de septiembre 2018.
Avance: El Contratista da inicio a la Etapa de Operación y Mantenimiento, por un periodo de 2 años, a partir del 10 de septiembre de 2018 hasta el 10 de septiembre de 2020. El 9 de septiembre de 2020 se realizó la Inspección Final del proyecto con Contraloría, solo se está a la espera de legalización de la compra de terreno para la firma del Acta de Aceptación Final</t>
    </r>
  </si>
  <si>
    <t>En confección Adenda No.4, debido a atrasos por la pandemia del COVID-19 y orden de cambio</t>
  </si>
  <si>
    <r>
      <rPr>
        <b/>
        <sz val="11"/>
        <color rgb="FF000000"/>
        <rFont val="Arial Narrow"/>
        <family val="2"/>
      </rPr>
      <t>Contratista:</t>
    </r>
    <r>
      <rPr>
        <sz val="11"/>
        <color rgb="FF000000"/>
        <rFont val="Arial Narrow"/>
        <family val="2"/>
      </rPr>
      <t xml:space="preserve"> Aquialogy LATAM                                                            </t>
    </r>
    <r>
      <rPr>
        <b/>
        <sz val="11"/>
        <color rgb="FF000000"/>
        <rFont val="Arial Narrow"/>
        <family val="2"/>
      </rPr>
      <t>Contrato No.</t>
    </r>
    <r>
      <rPr>
        <sz val="11"/>
        <color rgb="FF000000"/>
        <rFont val="Arial Narrow"/>
        <family val="2"/>
      </rPr>
      <t xml:space="preserve">: COC-01-CAF-2016                                                                    </t>
    </r>
    <r>
      <rPr>
        <b/>
        <sz val="11"/>
        <color rgb="FF000000"/>
        <rFont val="Arial Narrow"/>
        <family val="2"/>
      </rPr>
      <t>Contratista:</t>
    </r>
    <r>
      <rPr>
        <sz val="11"/>
        <color rgb="FF000000"/>
        <rFont val="Arial Narrow"/>
        <family val="2"/>
      </rPr>
      <t xml:space="preserve"> Aqualogy Latam S.A.S.E.S.P.                                                          </t>
    </r>
    <r>
      <rPr>
        <b/>
        <sz val="11"/>
        <color rgb="FF000000"/>
        <rFont val="Arial Narrow"/>
        <family val="2"/>
      </rPr>
      <t xml:space="preserve">Orden de Proceder: </t>
    </r>
    <r>
      <rPr>
        <sz val="11"/>
        <color rgb="FF000000"/>
        <rFont val="Arial Narrow"/>
        <family val="2"/>
      </rPr>
      <t xml:space="preserve">11 de abril de 2016                                                             </t>
    </r>
    <r>
      <rPr>
        <b/>
        <sz val="11"/>
        <color rgb="FF000000"/>
        <rFont val="Arial Narrow"/>
        <family val="2"/>
      </rPr>
      <t>Fecha de Terminación:</t>
    </r>
    <r>
      <rPr>
        <sz val="11"/>
        <color rgb="FF000000"/>
        <rFont val="Arial Narrow"/>
        <family val="2"/>
      </rPr>
      <t xml:space="preserve"> 9 de enero de 2021.
</t>
    </r>
    <r>
      <rPr>
        <b/>
        <sz val="11"/>
        <color rgb="FF000000"/>
        <rFont val="Arial Narrow"/>
        <family val="2"/>
      </rPr>
      <t>Avances</t>
    </r>
    <r>
      <rPr>
        <sz val="11"/>
        <color rgb="FF000000"/>
        <rFont val="Arial Narrow"/>
        <family val="2"/>
      </rPr>
      <t>: . Se iniciaron trabajos en la construcción de cuatro cajas en la planta de cabra y pacora, los dos puntos de cabra ya estan construidos, pendiente la instalación de equipos. El punto de pacora tiene un 80% de avance en construcción, pendiente la instalación de equipos. Se le dió instrucción al Contratista, para inciar la integración de los 46 puntos de Zernike</t>
    </r>
  </si>
  <si>
    <r>
      <rPr>
        <b/>
        <sz val="11"/>
        <color rgb="FF000000"/>
        <rFont val="Arial Narrow"/>
        <family val="2"/>
      </rPr>
      <t>Contratista;</t>
    </r>
    <r>
      <rPr>
        <sz val="11"/>
        <color rgb="FF000000"/>
        <rFont val="Arial Narrow"/>
        <family val="2"/>
      </rPr>
      <t xml:space="preserve"> .    Viguecons Estevez, S.L.                                              </t>
    </r>
    <r>
      <rPr>
        <b/>
        <sz val="11"/>
        <color rgb="FF000000"/>
        <rFont val="Arial Narrow"/>
        <family val="2"/>
      </rPr>
      <t>Contrato No.</t>
    </r>
    <r>
      <rPr>
        <sz val="11"/>
        <color rgb="FF000000"/>
        <rFont val="Arial Narrow"/>
        <family val="2"/>
      </rPr>
      <t xml:space="preserve"> COC-05 CAF 2014                                                                                          </t>
    </r>
    <r>
      <rPr>
        <b/>
        <sz val="11"/>
        <color rgb="FF000000"/>
        <rFont val="Arial Narrow"/>
        <family val="2"/>
      </rPr>
      <t>Orden de Proceder</t>
    </r>
    <r>
      <rPr>
        <sz val="11"/>
        <color rgb="FF000000"/>
        <rFont val="Arial Narrow"/>
        <family val="2"/>
      </rPr>
      <t xml:space="preserve">: 8 de julio de 2014                                                               </t>
    </r>
    <r>
      <rPr>
        <b/>
        <sz val="11"/>
        <color rgb="FF000000"/>
        <rFont val="Arial Narrow"/>
        <family val="2"/>
      </rPr>
      <t>Fecha de Terminación</t>
    </r>
    <r>
      <rPr>
        <sz val="11"/>
        <color rgb="FF000000"/>
        <rFont val="Arial Narrow"/>
        <family val="2"/>
      </rPr>
      <t xml:space="preserve">: 15 de junio de 2020                                            
</t>
    </r>
    <r>
      <rPr>
        <b/>
        <sz val="11"/>
        <color rgb="FF000000"/>
        <rFont val="Arial Narrow"/>
        <family val="2"/>
      </rPr>
      <t xml:space="preserve">Avances:  </t>
    </r>
    <r>
      <rPr>
        <sz val="11"/>
        <color rgb="FF000000"/>
        <rFont val="Arial Narrow"/>
        <family val="2"/>
      </rPr>
      <t>Estación de bombeo tiene un 51% de avance, pendiente su finalización, para cierre firmal del proyecto. Se está documentando para realizar el Acta Sustancial, y proceder con la utilización del alcantarillado y el acueducto.</t>
    </r>
  </si>
  <si>
    <t xml:space="preserve">En trámite en la Unidad de Proyectos, Adenda N°7, por los retrasos producto de la Pandemia por el COVID-19. </t>
  </si>
  <si>
    <r>
      <rPr>
        <b/>
        <sz val="11"/>
        <color rgb="FF000000"/>
        <rFont val="Arial Narrow"/>
        <family val="2"/>
      </rPr>
      <t>Contratista; MECO. S.A                                                    Contrato No.</t>
    </r>
    <r>
      <rPr>
        <sz val="11"/>
        <color rgb="FF000000"/>
        <rFont val="Arial Narrow"/>
        <family val="2"/>
      </rPr>
      <t xml:space="preserve"> COC-06-CAF-2014                                                                           </t>
    </r>
    <r>
      <rPr>
        <b/>
        <sz val="11"/>
        <color rgb="FF000000"/>
        <rFont val="Arial Narrow"/>
        <family val="2"/>
      </rPr>
      <t xml:space="preserve">Orden de Proceder: </t>
    </r>
    <r>
      <rPr>
        <sz val="11"/>
        <color rgb="FF000000"/>
        <rFont val="Arial Narrow"/>
        <family val="2"/>
      </rPr>
      <t xml:space="preserve">24 de julio de 2014                                                         </t>
    </r>
    <r>
      <rPr>
        <b/>
        <sz val="11"/>
        <color rgb="FF000000"/>
        <rFont val="Arial Narrow"/>
        <family val="2"/>
      </rPr>
      <t>Fecha de Terminación:</t>
    </r>
    <r>
      <rPr>
        <sz val="11"/>
        <color rgb="FF000000"/>
        <rFont val="Arial Narrow"/>
        <family val="2"/>
      </rPr>
      <t xml:space="preserve"> 10 de septiembre de 2019.
</t>
    </r>
    <r>
      <rPr>
        <b/>
        <sz val="11"/>
        <color rgb="FF000000"/>
        <rFont val="Arial Narrow"/>
        <family val="2"/>
      </rPr>
      <t>Avances:</t>
    </r>
    <r>
      <rPr>
        <b/>
        <u/>
        <sz val="11"/>
        <color rgb="FF000000"/>
        <rFont val="Arial Narrow"/>
        <family val="2"/>
      </rPr>
      <t xml:space="preserve"> </t>
    </r>
    <r>
      <rPr>
        <sz val="11"/>
        <color rgb="FF000000"/>
        <rFont val="Arial Narrow"/>
        <family val="2"/>
      </rPr>
      <t>Avances: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t>
    </r>
  </si>
  <si>
    <r>
      <rPr>
        <b/>
        <sz val="11"/>
        <color rgb="FF000000"/>
        <rFont val="Arial Narrow"/>
        <family val="2"/>
      </rPr>
      <t>Contratista:</t>
    </r>
    <r>
      <rPr>
        <sz val="11"/>
        <color rgb="FF000000"/>
        <rFont val="Arial Narrow"/>
        <family val="2"/>
      </rPr>
      <t xml:space="preserve"> MECO S.A.,                                                                                           </t>
    </r>
    <r>
      <rPr>
        <b/>
        <sz val="11"/>
        <color rgb="FF000000"/>
        <rFont val="Arial Narrow"/>
        <family val="2"/>
      </rPr>
      <t>Contrato:</t>
    </r>
    <r>
      <rPr>
        <sz val="11"/>
        <color rgb="FF000000"/>
        <rFont val="Arial Narrow"/>
        <family val="2"/>
      </rPr>
      <t xml:space="preserve">COC-08-CAF-2014                                                                                     </t>
    </r>
    <r>
      <rPr>
        <b/>
        <sz val="11"/>
        <color rgb="FF000000"/>
        <rFont val="Arial Narrow"/>
        <family val="2"/>
      </rPr>
      <t>Orden de Procede</t>
    </r>
    <r>
      <rPr>
        <sz val="11"/>
        <color rgb="FF000000"/>
        <rFont val="Arial Narrow"/>
        <family val="2"/>
      </rPr>
      <t xml:space="preserve">r: 29 de junio de 2015                                                           </t>
    </r>
    <r>
      <rPr>
        <b/>
        <sz val="11"/>
        <color rgb="FF000000"/>
        <rFont val="Arial Narrow"/>
        <family val="2"/>
      </rPr>
      <t>Fecha de Terminación:</t>
    </r>
    <r>
      <rPr>
        <sz val="11"/>
        <color rgb="FF000000"/>
        <rFont val="Arial Narrow"/>
        <family val="2"/>
      </rPr>
      <t xml:space="preserve"> 31 de diciembre de 2018
</t>
    </r>
    <r>
      <rPr>
        <b/>
        <sz val="11"/>
        <color rgb="FF000000"/>
        <rFont val="Arial Narrow"/>
        <family val="2"/>
      </rPr>
      <t>Avances:</t>
    </r>
    <r>
      <rPr>
        <sz val="11"/>
        <color rgb="FF000000"/>
        <rFont val="Arial Narrow"/>
        <family val="2"/>
      </rPr>
      <t xml:space="preserve"> realización de los trabajos de las cajas de interconexión y cruce de tuberías en la Vía Israel hacia Boca la Caja, entre otras actividades contempladas en el Contrato. </t>
    </r>
  </si>
  <si>
    <t>Adenda No.3 de extensión de tiempo, fue enviado a la Unidad de Proyectos por la CGR para subsanar</t>
  </si>
  <si>
    <r>
      <rPr>
        <b/>
        <sz val="11"/>
        <color rgb="FF000000"/>
        <rFont val="Arial Narrow"/>
        <family val="2"/>
      </rPr>
      <t>Contrato:</t>
    </r>
    <r>
      <rPr>
        <sz val="11"/>
        <color rgb="FF000000"/>
        <rFont val="Arial Narrow"/>
        <family val="2"/>
      </rPr>
      <t xml:space="preserve"> No.134-2013
</t>
    </r>
    <r>
      <rPr>
        <b/>
        <sz val="11"/>
        <color rgb="FF000000"/>
        <rFont val="Arial Narrow"/>
        <family val="2"/>
      </rPr>
      <t>Contratista:</t>
    </r>
    <r>
      <rPr>
        <sz val="11"/>
        <color rgb="FF000000"/>
        <rFont val="Arial Narrow"/>
        <family val="2"/>
      </rPr>
      <t xml:space="preserve"> C.U.S.A.                                                                                   </t>
    </r>
    <r>
      <rPr>
        <b/>
        <sz val="11"/>
        <color rgb="FF000000"/>
        <rFont val="Arial Narrow"/>
        <family val="2"/>
      </rPr>
      <t>Orden de proceder</t>
    </r>
    <r>
      <rPr>
        <sz val="11"/>
        <color rgb="FF000000"/>
        <rFont val="Arial Narrow"/>
        <family val="2"/>
      </rPr>
      <t xml:space="preserve">:13 de Enero de 2014                                                         </t>
    </r>
    <r>
      <rPr>
        <b/>
        <sz val="11"/>
        <color rgb="FF000000"/>
        <rFont val="Arial Narrow"/>
        <family val="2"/>
      </rPr>
      <t>Fecha de Terminación</t>
    </r>
    <r>
      <rPr>
        <sz val="11"/>
        <color rgb="FF000000"/>
        <rFont val="Arial Narrow"/>
        <family val="2"/>
      </rPr>
      <t xml:space="preserve">: 30 de octubre de 2019.                                      </t>
    </r>
    <r>
      <rPr>
        <b/>
        <sz val="11"/>
        <color rgb="FF000000"/>
        <rFont val="Arial Narrow"/>
        <family val="2"/>
      </rPr>
      <t>Avances</t>
    </r>
    <r>
      <rPr>
        <sz val="11"/>
        <color rgb="FF000000"/>
        <rFont val="Arial Narrow"/>
        <family val="2"/>
      </rPr>
      <t>: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t>
    </r>
  </si>
  <si>
    <t>Refrendada por la Contraloría, el 30-Nov-2020, la Adenda No.2, de extensión de tiempo</t>
  </si>
  <si>
    <r>
      <rPr>
        <b/>
        <sz val="11"/>
        <color rgb="FF000000"/>
        <rFont val="Arial Narrow"/>
        <family val="2"/>
      </rPr>
      <t>Contratista</t>
    </r>
    <r>
      <rPr>
        <sz val="11"/>
        <color rgb="FF000000"/>
        <rFont val="Arial Narrow"/>
        <family val="2"/>
      </rPr>
      <t xml:space="preserve">: Distribuidora Arval S.A.                                                    </t>
    </r>
    <r>
      <rPr>
        <b/>
        <sz val="11"/>
        <color rgb="FF000000"/>
        <rFont val="Arial Narrow"/>
        <family val="2"/>
      </rPr>
      <t xml:space="preserve">Contrato </t>
    </r>
    <r>
      <rPr>
        <sz val="11"/>
        <color rgb="FF000000"/>
        <rFont val="Arial Narrow"/>
        <family val="2"/>
      </rPr>
      <t xml:space="preserve">126-2015.                                                                                        </t>
    </r>
    <r>
      <rPr>
        <b/>
        <sz val="11"/>
        <color rgb="FF000000"/>
        <rFont val="Arial Narrow"/>
        <family val="2"/>
      </rPr>
      <t>Orden de proceder</t>
    </r>
    <r>
      <rPr>
        <sz val="11"/>
        <color rgb="FF000000"/>
        <rFont val="Arial Narrow"/>
        <family val="2"/>
      </rPr>
      <t xml:space="preserve">:10 de octubre de 20                                                  </t>
    </r>
    <r>
      <rPr>
        <b/>
        <sz val="11"/>
        <color rgb="FF000000"/>
        <rFont val="Arial Narrow"/>
        <family val="2"/>
      </rPr>
      <t>Fecha de Terminación</t>
    </r>
    <r>
      <rPr>
        <sz val="11"/>
        <color rgb="FF000000"/>
        <rFont val="Arial Narrow"/>
        <family val="2"/>
      </rPr>
      <t xml:space="preserve">: 31 de marzo de 2020.
</t>
    </r>
    <r>
      <rPr>
        <b/>
        <sz val="11"/>
        <color rgb="FF000000"/>
        <rFont val="Arial Narrow"/>
        <family val="2"/>
      </rPr>
      <t>Avances</t>
    </r>
    <r>
      <rPr>
        <sz val="11"/>
        <color rgb="FF000000"/>
        <rFont val="Arial Narrow"/>
        <family val="2"/>
      </rPr>
      <t xml:space="preserve">: El contratista está preparando nota para solicitar extensión de tiempo del contrato, para poder finiquitar las actividades restantes. </t>
    </r>
  </si>
  <si>
    <r>
      <rPr>
        <b/>
        <sz val="11"/>
        <rFont val="Arial Narrow"/>
        <family val="2"/>
      </rPr>
      <t>Contratista:</t>
    </r>
    <r>
      <rPr>
        <sz val="11"/>
        <rFont val="Arial Narrow"/>
        <family val="2"/>
      </rPr>
      <t xml:space="preserve"> Consorcio Aguas de San Martin                                    </t>
    </r>
    <r>
      <rPr>
        <b/>
        <sz val="11"/>
        <rFont val="Arial Narrow"/>
        <family val="2"/>
      </rPr>
      <t>Contrato:</t>
    </r>
    <r>
      <rPr>
        <sz val="11"/>
        <rFont val="Arial Narrow"/>
        <family val="2"/>
      </rPr>
      <t xml:space="preserve"> C-32-2017                                                                                     </t>
    </r>
    <r>
      <rPr>
        <b/>
        <sz val="11"/>
        <rFont val="Arial Narrow"/>
        <family val="2"/>
      </rPr>
      <t>Orden de proceder;</t>
    </r>
    <r>
      <rPr>
        <sz val="11"/>
        <rFont val="Arial Narrow"/>
        <family val="2"/>
      </rPr>
      <t xml:space="preserve"> 10 de octubre de 2017                                                    </t>
    </r>
    <r>
      <rPr>
        <b/>
        <sz val="11"/>
        <rFont val="Arial Narrow"/>
        <family val="2"/>
      </rPr>
      <t>Fecha de Terminación</t>
    </r>
    <r>
      <rPr>
        <sz val="11"/>
        <rFont val="Arial Narrow"/>
        <family val="2"/>
      </rPr>
      <t xml:space="preserve">: 29 de junio de 2020
</t>
    </r>
    <r>
      <rPr>
        <b/>
        <sz val="11"/>
        <rFont val="Arial Narrow"/>
        <family val="2"/>
      </rPr>
      <t>Avances</t>
    </r>
    <r>
      <rPr>
        <sz val="11"/>
        <rFont val="Arial Narrow"/>
        <family val="2"/>
      </rPr>
      <t xml:space="preserve">: Se envió, la subsanación de los informes de resolución administrativa, de vuelta al Departamento de Asesoría Legal. </t>
    </r>
  </si>
  <si>
    <r>
      <rPr>
        <b/>
        <sz val="11"/>
        <color rgb="FF000000"/>
        <rFont val="Arial Narrow"/>
        <family val="2"/>
      </rPr>
      <t>Contratista:</t>
    </r>
    <r>
      <rPr>
        <sz val="11"/>
        <color rgb="FF000000"/>
        <rFont val="Arial Narrow"/>
        <family val="2"/>
      </rPr>
      <t xml:space="preserve"> ETAP de Panamá y Colón.                                                 </t>
    </r>
    <r>
      <rPr>
        <b/>
        <sz val="11"/>
        <color rgb="FF000000"/>
        <rFont val="Arial Narrow"/>
        <family val="2"/>
      </rPr>
      <t>Contrato:</t>
    </r>
    <r>
      <rPr>
        <sz val="11"/>
        <color rgb="FF000000"/>
        <rFont val="Arial Narrow"/>
        <family val="2"/>
      </rPr>
      <t xml:space="preserve"> 27-2018                                                                                                  </t>
    </r>
    <r>
      <rPr>
        <b/>
        <sz val="11"/>
        <color rgb="FF000000"/>
        <rFont val="Arial Narrow"/>
        <family val="2"/>
      </rPr>
      <t>Orden de Proceder</t>
    </r>
    <r>
      <rPr>
        <sz val="11"/>
        <color rgb="FF000000"/>
        <rFont val="Arial Narrow"/>
        <family val="2"/>
      </rPr>
      <t xml:space="preserve">: 26 de septiembre de 2018                                             </t>
    </r>
    <r>
      <rPr>
        <b/>
        <sz val="11"/>
        <color rgb="FF000000"/>
        <rFont val="Arial Narrow"/>
        <family val="2"/>
      </rPr>
      <t>Fecha de Terminación</t>
    </r>
    <r>
      <rPr>
        <sz val="11"/>
        <color rgb="FF000000"/>
        <rFont val="Arial Narrow"/>
        <family val="2"/>
      </rPr>
      <t xml:space="preserve">: 27 de enero de  2022.                                              </t>
    </r>
    <r>
      <rPr>
        <b/>
        <sz val="11"/>
        <color rgb="FF000000"/>
        <rFont val="Arial Narrow"/>
        <family val="2"/>
      </rPr>
      <t xml:space="preserve">Avances: </t>
    </r>
    <r>
      <rPr>
        <sz val="11"/>
        <color rgb="FF00000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de la No.46 a la 51, están en trámite de pago. Las Cuentas de la No.52 a la No.75, requieren recursos en la partida presupuestaria. Están en revisión las Cuentas de la No.76 a la 78.</t>
    </r>
  </si>
  <si>
    <t>En trámite de Adenda No.2 de extensión de tiempo por 550 días, para la Etapa de Estudios y Diseños (en refrendo de la Contraloría).Adenda No. 3, de extensión de tiempo a la Etapa de Estudios y Diseños y Construcción por 920 días calenadario (Informe de Justificación en revisión).</t>
  </si>
  <si>
    <r>
      <rPr>
        <b/>
        <sz val="11"/>
        <color rgb="FF000000"/>
        <rFont val="Arial Narrow"/>
        <family val="2"/>
      </rPr>
      <t>Contratista</t>
    </r>
    <r>
      <rPr>
        <sz val="11"/>
        <color rgb="FF000000"/>
        <rFont val="Arial Narrow"/>
        <family val="2"/>
      </rPr>
      <t xml:space="preserve">:Vigueconz Estevez,   S.A                                                   </t>
    </r>
    <r>
      <rPr>
        <b/>
        <sz val="11"/>
        <color rgb="FF000000"/>
        <rFont val="Arial Narrow"/>
        <family val="2"/>
      </rPr>
      <t>Contrato</t>
    </r>
    <r>
      <rPr>
        <sz val="11"/>
        <color rgb="FF000000"/>
        <rFont val="Arial Narrow"/>
        <family val="2"/>
      </rPr>
      <t xml:space="preserve"> COC_BID (Fid-128) No.65,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Terminacion;</t>
    </r>
    <r>
      <rPr>
        <sz val="11"/>
        <color rgb="FF000000"/>
        <rFont val="Arial Narrow"/>
        <family val="2"/>
      </rPr>
      <t xml:space="preserve"> 31 de marzo 2021.                                          </t>
    </r>
    <r>
      <rPr>
        <b/>
        <sz val="11"/>
        <color rgb="FF000000"/>
        <rFont val="Arial Narrow"/>
        <family val="2"/>
      </rPr>
      <t xml:space="preserve">Avance: </t>
    </r>
    <r>
      <rPr>
        <sz val="11"/>
        <color rgb="FF000000"/>
        <rFont val="Arial Narrow"/>
        <family val="2"/>
      </rPr>
      <t xml:space="preserve">El 18 de agosto de 2020, el Ministerio de Salud, mediante Resolución No.777, autorizó la reactivación de las operaciones de este proyecto; se dió apertura a la continuidad en la construcción, pero teniendo en cuenta que el contrato se venció el 31-Ago-2020; se tuvo que esperar el refrendo de la Adenda No.2. Se han reactivado los trabajos de construcción en la Planta de Tratamiento de Agua Potable y Toma de Agua Cruda de San Carlos. Se está terminando los vaciados del dique de concreto ciclópeo tipo monolítico, con lo que se  aumentara el nivel de agua cruda que entra al pozo de succión en la época seca. Se ha iniciado la nivelación y compactación del terreno donde se ubicará el Tanque de Almacenamiento de agua potable con capacidad de 250,000 galones. SSe encuentran en sitio los accesorios y nuevas líneas de conducción de agua tratada hacia el nuevo tanque. </t>
    </r>
  </si>
  <si>
    <t>En trámite Adenda No.5, de tiempo y trabajos adicionales</t>
  </si>
  <si>
    <r>
      <rPr>
        <b/>
        <sz val="11"/>
        <color rgb="FF000000"/>
        <rFont val="Arial Narrow"/>
        <family val="2"/>
      </rPr>
      <t>Contrato No</t>
    </r>
    <r>
      <rPr>
        <sz val="11"/>
        <color rgb="FF000000"/>
        <rFont val="Arial Narrow"/>
        <family val="2"/>
      </rPr>
      <t xml:space="preserve">.: 130-2014
</t>
    </r>
    <r>
      <rPr>
        <b/>
        <sz val="11"/>
        <color rgb="FF000000"/>
        <rFont val="Arial Narrow"/>
        <family val="2"/>
      </rPr>
      <t>Contratista</t>
    </r>
    <r>
      <rPr>
        <sz val="11"/>
        <color rgb="FF000000"/>
        <rFont val="Arial Narrow"/>
        <family val="2"/>
      </rPr>
      <t xml:space="preserve">: TRANSEQ, S.A. 
</t>
    </r>
    <r>
      <rPr>
        <b/>
        <sz val="11"/>
        <color rgb="FF000000"/>
        <rFont val="Arial Narrow"/>
        <family val="2"/>
      </rPr>
      <t>Orden de procede</t>
    </r>
    <r>
      <rPr>
        <sz val="11"/>
        <color rgb="FF000000"/>
        <rFont val="Arial Narrow"/>
        <family val="2"/>
      </rPr>
      <t>r:  17 de agosto de 2015                                                       F</t>
    </r>
    <r>
      <rPr>
        <b/>
        <sz val="11"/>
        <color rgb="FF000000"/>
        <rFont val="Arial Narrow"/>
        <family val="2"/>
      </rPr>
      <t>echa de Terminación:</t>
    </r>
    <r>
      <rPr>
        <sz val="11"/>
        <color rgb="FF000000"/>
        <rFont val="Arial Narrow"/>
        <family val="2"/>
      </rPr>
      <t xml:space="preserve"> 31 de octubre de 2021.
 </t>
    </r>
    <r>
      <rPr>
        <b/>
        <sz val="11"/>
        <color rgb="FF000000"/>
        <rFont val="Arial Narrow"/>
        <family val="2"/>
      </rPr>
      <t xml:space="preserve">Avances:  </t>
    </r>
    <r>
      <rPr>
        <sz val="11"/>
        <color rgb="FF000000"/>
        <rFont val="Arial Narrow"/>
        <family val="2"/>
      </rPr>
      <t xml:space="preserve">. Se firmó Acta de Recibo Sustancial de la Planta de Montijo, y se dió inicio a la fase de operación y mantenimiento. En trámite de traspaso de terreno para la construcción de Puerto Mutis; actualmente, en ANATI la documentación, los cuales solicitaron corrección de coordenadas. El IDAAN dio instrucción al contratista para el reinicio de actividades, se encuentra en periodo de reactivación. El contratista presentó primer informe de operación y mantenimiento. </t>
    </r>
  </si>
  <si>
    <r>
      <rPr>
        <b/>
        <sz val="11"/>
        <color theme="1"/>
        <rFont val="Arial Narrow"/>
        <family val="2"/>
      </rPr>
      <t xml:space="preserve">No. Acto Público </t>
    </r>
    <r>
      <rPr>
        <sz val="11"/>
        <color theme="1"/>
        <rFont val="Arial Narrow"/>
        <family val="2"/>
      </rPr>
      <t xml:space="preserve">2017-2-66-0-08-LP-012545       </t>
    </r>
    <r>
      <rPr>
        <b/>
        <sz val="11"/>
        <color theme="1"/>
        <rFont val="Arial Narrow"/>
        <family val="2"/>
      </rPr>
      <t xml:space="preserve">                        Proveedor: </t>
    </r>
    <r>
      <rPr>
        <sz val="11"/>
        <color theme="1"/>
        <rFont val="Arial Narrow"/>
        <family val="2"/>
      </rPr>
      <t xml:space="preserve">Sociedad General Aguas de Barcelona, S.A                                                          Adjudicado el 20 de noviembre de 2020.      </t>
    </r>
    <r>
      <rPr>
        <b/>
        <sz val="11"/>
        <color theme="1"/>
        <rFont val="Arial Narrow"/>
        <family val="2"/>
      </rPr>
      <t xml:space="preserve">                                            </t>
    </r>
    <r>
      <rPr>
        <sz val="11"/>
        <color theme="1"/>
        <rFont val="Arial Narrow"/>
        <family val="2"/>
      </rPr>
      <t xml:space="preserve">                                </t>
    </r>
    <r>
      <rPr>
        <b/>
        <sz val="11"/>
        <color theme="1"/>
        <rFont val="Arial Narrow"/>
        <family val="2"/>
      </rPr>
      <t>Estatus:</t>
    </r>
    <r>
      <rPr>
        <sz val="11"/>
        <color theme="1"/>
        <rFont val="Arial Narrow"/>
        <family val="2"/>
      </rPr>
      <t xml:space="preserve"> Contrato firmado ingresado a Contraloría para refrendo</t>
    </r>
  </si>
  <si>
    <t>avance a febrero 2021</t>
  </si>
  <si>
    <t>Actualizado: Mes de febrero 2021</t>
  </si>
  <si>
    <t>Actualizado en febrero 2021</t>
  </si>
  <si>
    <t>Actualizado a febrero 2021</t>
  </si>
  <si>
    <r>
      <rPr>
        <b/>
        <sz val="11"/>
        <rFont val="Arial Narrow"/>
        <family val="2"/>
      </rPr>
      <t>Contratista</t>
    </r>
    <r>
      <rPr>
        <sz val="11"/>
        <rFont val="Arial Narrow"/>
        <family val="2"/>
      </rPr>
      <t xml:space="preserve">: Consorcio RB Chiriquí Grande
</t>
    </r>
    <r>
      <rPr>
        <b/>
        <sz val="11"/>
        <rFont val="Arial Narrow"/>
        <family val="2"/>
      </rPr>
      <t>Contrato:</t>
    </r>
    <r>
      <rPr>
        <sz val="11"/>
        <rFont val="Arial Narrow"/>
        <family val="2"/>
      </rPr>
      <t xml:space="preserve">37-2019
</t>
    </r>
    <r>
      <rPr>
        <b/>
        <sz val="11"/>
        <rFont val="Arial Narrow"/>
        <family val="2"/>
      </rPr>
      <t>Orden de Proceder:</t>
    </r>
    <r>
      <rPr>
        <sz val="11"/>
        <rFont val="Arial Narrow"/>
        <family val="2"/>
      </rPr>
      <t xml:space="preserve"> 15 de enero de 2020
</t>
    </r>
    <r>
      <rPr>
        <b/>
        <sz val="11"/>
        <rFont val="Arial Narrow"/>
        <family val="2"/>
      </rPr>
      <t>Fecha de Terminación:</t>
    </r>
    <r>
      <rPr>
        <sz val="11"/>
        <rFont val="Arial Narrow"/>
        <family val="2"/>
      </rPr>
      <t xml:space="preserve"> 2 de agosto de 2022
</t>
    </r>
    <r>
      <rPr>
        <b/>
        <u/>
        <sz val="11"/>
        <rFont val="Arial Narrow"/>
        <family val="2"/>
      </rPr>
      <t>Status</t>
    </r>
    <r>
      <rPr>
        <sz val="11"/>
        <rFont val="Arial Narrow"/>
        <family val="2"/>
      </rPr>
      <t>:  El proyecto se encuentra en la Etapa de Estudio y Diseño. Se realizó el pago de la Cuenta No.1 de Anticipo. Se realizan reuniones semanales con el Consorcio RB Chiriquí Grande y el Departamento de Estudio y Diseño, a fin de agilizar el programa de entregables, correspondiente a la Etapa de Estudio y Diseño del proyecto.</t>
    </r>
  </si>
  <si>
    <r>
      <rPr>
        <b/>
        <sz val="11"/>
        <rFont val="Arial Narrow"/>
        <family val="2"/>
      </rPr>
      <t xml:space="preserve">Contratista: </t>
    </r>
    <r>
      <rPr>
        <sz val="11"/>
        <rFont val="Arial Narrow"/>
        <family val="2"/>
      </rPr>
      <t xml:space="preserve">JOCA INGENIERIA Y CONSTRUCCIONES, S.A,:                                      </t>
    </r>
    <r>
      <rPr>
        <b/>
        <sz val="11"/>
        <rFont val="Arial Narrow"/>
        <family val="2"/>
      </rPr>
      <t xml:space="preserve">Contrato:  </t>
    </r>
    <r>
      <rPr>
        <sz val="11"/>
        <rFont val="Arial Narrow"/>
        <family val="2"/>
      </rPr>
      <t xml:space="preserve">  111-2015                                                                                     </t>
    </r>
    <r>
      <rPr>
        <b/>
        <sz val="11"/>
        <rFont val="Arial Narrow"/>
        <family val="2"/>
      </rPr>
      <t>Orden de Proceder:</t>
    </r>
    <r>
      <rPr>
        <sz val="11"/>
        <rFont val="Arial Narrow"/>
        <family val="2"/>
      </rPr>
      <t xml:space="preserve"> 15 de Febrero de 2016
</t>
    </r>
    <r>
      <rPr>
        <b/>
        <sz val="11"/>
        <rFont val="Arial Narrow"/>
        <family val="2"/>
      </rPr>
      <t>Fecha de Terminación:</t>
    </r>
    <r>
      <rPr>
        <sz val="11"/>
        <rFont val="Arial Narrow"/>
        <family val="2"/>
      </rPr>
      <t xml:space="preserve"> 28 de enero de 2020
</t>
    </r>
    <r>
      <rPr>
        <b/>
        <sz val="11"/>
        <rFont val="Arial Narrow"/>
        <family val="2"/>
      </rPr>
      <t xml:space="preserve">Avances: </t>
    </r>
    <r>
      <rPr>
        <sz val="11"/>
        <rFont val="Arial Narrow"/>
        <family val="2"/>
      </rPr>
      <t xml:space="preserve">instalación de Tubería de PVC de 8”,10" y 12” (87.43% de avance); instalación de Tubería de 24” con avance del 59.9%; Acometida domiciliaria (avance de 86.27%); Cámara de inspección (con 91.89% de avance); Reposición de pavimento 35,393.58 ml (61.27%) y Construcción de la PTAR  (82.82% de avance). </t>
    </r>
  </si>
  <si>
    <r>
      <rPr>
        <b/>
        <sz val="11"/>
        <color rgb="FF000000"/>
        <rFont val="Arial Narrow"/>
        <family val="2"/>
      </rPr>
      <t>Contratista</t>
    </r>
    <r>
      <rPr>
        <sz val="11"/>
        <color rgb="FF000000"/>
        <rFont val="Arial Narrow"/>
        <family val="2"/>
      </rPr>
      <t xml:space="preserve">; Consorcio Almirante -JOCA - IPC
</t>
    </r>
    <r>
      <rPr>
        <b/>
        <sz val="11"/>
        <color rgb="FF000000"/>
        <rFont val="Arial Narrow"/>
        <family val="2"/>
      </rPr>
      <t>Contrato</t>
    </r>
    <r>
      <rPr>
        <sz val="11"/>
        <color rgb="FF000000"/>
        <rFont val="Arial Narrow"/>
        <family val="2"/>
      </rPr>
      <t xml:space="preserve">; COC_CAF-2018 (FID-128) No.60
</t>
    </r>
    <r>
      <rPr>
        <b/>
        <sz val="11"/>
        <color rgb="FF000000"/>
        <rFont val="Arial Narrow"/>
        <family val="2"/>
      </rPr>
      <t>Orden de proceder:</t>
    </r>
    <r>
      <rPr>
        <sz val="11"/>
        <color rgb="FF000000"/>
        <rFont val="Arial Narrow"/>
        <family val="2"/>
      </rPr>
      <t xml:space="preserve"> 18 de julio de 2018.
 </t>
    </r>
    <r>
      <rPr>
        <b/>
        <sz val="11"/>
        <color rgb="FF000000"/>
        <rFont val="Arial Narrow"/>
        <family val="2"/>
      </rPr>
      <t>Fecha de Terminación</t>
    </r>
    <r>
      <rPr>
        <sz val="11"/>
        <color rgb="FF000000"/>
        <rFont val="Arial Narrow"/>
        <family val="2"/>
      </rPr>
      <t xml:space="preserve">: 9 de marzo de 2020.
</t>
    </r>
    <r>
      <rPr>
        <b/>
        <sz val="11"/>
        <color rgb="FF000000"/>
        <rFont val="Arial Narrow"/>
        <family val="2"/>
      </rPr>
      <t>Status:</t>
    </r>
    <r>
      <rPr>
        <sz val="11"/>
        <color rgb="FF000000"/>
        <rFont val="Arial Narrow"/>
        <family val="2"/>
      </rPr>
      <t xml:space="preserve">La Etapa de Estudio y Diseños, tiene un 99% de avance; el Diseño Final de la Red de Alcantarillado lleva un 98% de avance. Se cuenta con aprobación de la mayor parte de los componentes de la PTAR, por parte de IDAAN. El proyecto se encuentra en fase final de diseño y se avanza en campo en los sectores debidamente aprobados. Se ha estabilizado el terreno donde se establecerá la PTAR. La Cuenta No.7, está en trámite de refrendo en la Contraloría. Las Cuentas No.9, 10 y 11, en trámite de pago en el IDAAN. </t>
    </r>
  </si>
  <si>
    <r>
      <t xml:space="preserve">Contratista; </t>
    </r>
    <r>
      <rPr>
        <sz val="11"/>
        <color rgb="FF000000"/>
        <rFont val="Arial Narrow"/>
        <family val="2"/>
      </rPr>
      <t xml:space="preserve">Rigaservis, S.A </t>
    </r>
    <r>
      <rPr>
        <b/>
        <sz val="11"/>
        <color rgb="FF000000"/>
        <rFont val="Arial Narrow"/>
        <family val="2"/>
      </rPr>
      <t xml:space="preserve">                                                                                    Orden de Proceder: </t>
    </r>
    <r>
      <rPr>
        <sz val="11"/>
        <color rgb="FF000000"/>
        <rFont val="Arial Narrow"/>
        <family val="2"/>
      </rPr>
      <t xml:space="preserve">6 de enero de 2021                                                       
</t>
    </r>
    <r>
      <rPr>
        <b/>
        <sz val="11"/>
        <color rgb="FF000000"/>
        <rFont val="Arial Narrow"/>
        <family val="2"/>
      </rPr>
      <t>Status</t>
    </r>
    <r>
      <rPr>
        <sz val="11"/>
        <color rgb="FF000000"/>
        <rFont val="Arial Narrow"/>
        <family val="2"/>
      </rPr>
      <t>:En Inicio de Estudios Preliminares. El contratista presentó la Cuenta No.1 de Anticipo por la suma de B/.557,899.07</t>
    </r>
    <r>
      <rPr>
        <b/>
        <sz val="11"/>
        <color rgb="FF000000"/>
        <rFont val="Arial Narrow"/>
        <family val="2"/>
      </rPr>
      <t xml:space="preserve">                                                       </t>
    </r>
  </si>
  <si>
    <t>Refrendada por la Contraloría la Adenda No.4 de extensión de tiempo por 443 días, para finalizar el 26-sep-2020.</t>
  </si>
  <si>
    <r>
      <rPr>
        <b/>
        <sz val="11"/>
        <color rgb="FF000000"/>
        <rFont val="Arial Narrow"/>
        <family val="2"/>
      </rPr>
      <t>Contratista:</t>
    </r>
    <r>
      <rPr>
        <sz val="11"/>
        <color rgb="FF000000"/>
        <rFont val="Arial Narrow"/>
        <family val="2"/>
      </rPr>
      <t xml:space="preserve"> Asociación Accidental de Aguas                                   </t>
    </r>
    <r>
      <rPr>
        <b/>
        <sz val="11"/>
        <color rgb="FF000000"/>
        <rFont val="Arial Narrow"/>
        <family val="2"/>
      </rPr>
      <t>Contrato</t>
    </r>
    <r>
      <rPr>
        <sz val="11"/>
        <color rgb="FF000000"/>
        <rFont val="Arial Narrow"/>
        <family val="2"/>
      </rPr>
      <t xml:space="preserve">: 140-2014
</t>
    </r>
    <r>
      <rPr>
        <b/>
        <sz val="11"/>
        <color rgb="FF000000"/>
        <rFont val="Arial Narrow"/>
        <family val="2"/>
      </rPr>
      <t>Orden de proceder:</t>
    </r>
    <r>
      <rPr>
        <sz val="11"/>
        <color rgb="FF000000"/>
        <rFont val="Arial Narrow"/>
        <family val="2"/>
      </rPr>
      <t xml:space="preserve"> 17 de Agosto de 2015. 
</t>
    </r>
    <r>
      <rPr>
        <b/>
        <sz val="11"/>
        <color rgb="FF000000"/>
        <rFont val="Arial Narrow"/>
        <family val="2"/>
      </rPr>
      <t>Fecha de Terminación</t>
    </r>
    <r>
      <rPr>
        <sz val="11"/>
        <color rgb="FF000000"/>
        <rFont val="Arial Narrow"/>
        <family val="2"/>
      </rPr>
      <t xml:space="preserve">: 11 de julio de 2019
</t>
    </r>
    <r>
      <rPr>
        <b/>
        <sz val="11"/>
        <color rgb="FF000000"/>
        <rFont val="Arial Narrow"/>
        <family val="2"/>
      </rPr>
      <t xml:space="preserve">Avance: </t>
    </r>
    <r>
      <rPr>
        <sz val="11"/>
        <color rgb="FF000000"/>
        <rFont val="Arial Narrow"/>
        <family val="2"/>
      </rPr>
      <t>suministro e instalación de micromedidores (58%), se realizó la instalación de micromedidores con sus cajas. Perforación de pozos de monitoreo, se han perforado 4 pozos de monitoreo, se aprobaron los informes pendientes. Se hicieron las pruebas respectivas en el servidor instalado, para luego realizar las inerconexiones a cada uno de los pozos en el sistema de telemetría.</t>
    </r>
  </si>
  <si>
    <r>
      <rPr>
        <b/>
        <sz val="11"/>
        <color rgb="FF000000"/>
        <rFont val="Arial Narrow"/>
        <family val="2"/>
      </rPr>
      <t>Contratista:</t>
    </r>
    <r>
      <rPr>
        <sz val="11"/>
        <color rgb="FF000000"/>
        <rFont val="Arial Narrow"/>
        <family val="2"/>
      </rPr>
      <t xml:space="preserve"> CONSORCIO ASOCSA E INTERASEO  </t>
    </r>
    <r>
      <rPr>
        <b/>
        <sz val="11"/>
        <color rgb="FF000000"/>
        <rFont val="Arial Narrow"/>
        <family val="2"/>
      </rPr>
      <t>Contrato</t>
    </r>
    <r>
      <rPr>
        <sz val="11"/>
        <color rgb="FF000000"/>
        <rFont val="Arial Narrow"/>
        <family val="2"/>
      </rPr>
      <t xml:space="preserve"> No:  130-2017 
</t>
    </r>
    <r>
      <rPr>
        <b/>
        <sz val="11"/>
        <color rgb="FF000000"/>
        <rFont val="Arial Narrow"/>
        <family val="2"/>
      </rPr>
      <t>Orden de Procede</t>
    </r>
    <r>
      <rPr>
        <sz val="11"/>
        <color rgb="FF000000"/>
        <rFont val="Arial Narrow"/>
        <family val="2"/>
      </rPr>
      <t xml:space="preserve">r 8 de febrero 2018.
</t>
    </r>
    <r>
      <rPr>
        <b/>
        <sz val="11"/>
        <color rgb="FF000000"/>
        <rFont val="Arial Narrow"/>
        <family val="2"/>
      </rPr>
      <t>Fecha de Terminación</t>
    </r>
    <r>
      <rPr>
        <sz val="11"/>
        <color rgb="FF000000"/>
        <rFont val="Arial Narrow"/>
        <family val="2"/>
      </rPr>
      <t xml:space="preserve">: 5 de septiembre de 2020
</t>
    </r>
    <r>
      <rPr>
        <b/>
        <sz val="11"/>
        <color rgb="FF000000"/>
        <rFont val="Arial Narrow"/>
        <family val="2"/>
      </rPr>
      <t>Avance</t>
    </r>
    <r>
      <rPr>
        <sz val="11"/>
        <color rgb="FF000000"/>
        <rFont val="Arial Narrow"/>
        <family val="2"/>
      </rPr>
      <t xml:space="preserve">: La Etapa de Estudios está al 100%; los Diseños llevan un 98%; y la Etapa de Construcción un 69%. Las desviaciones se explican por los atrasos en los diseños, producto de la falta de definición de la ubicación de la PTAP y el Tanque de 400,000 gal. Principales Avances: se terminó de vaciar las losas de piso en la zona de la nueva PTAP; se realizó el vaciado de hormigón de la nueva toma de agua cruda; se avanzó en la construcción de la cerca perimetral y en los trabajos en taller de la Planta tipo paquete; se siguen realizando pruebas de presión en las líneas instaladas. Se inició el proceso de instalación de la Planta Paquete en la Obra. </t>
    </r>
  </si>
  <si>
    <r>
      <rPr>
        <b/>
        <sz val="11"/>
        <color rgb="FF000000"/>
        <rFont val="Arial Narrow"/>
        <family val="2"/>
      </rPr>
      <t>Contratista</t>
    </r>
    <r>
      <rPr>
        <sz val="11"/>
        <color rgb="FF000000"/>
        <rFont val="Arial Narrow"/>
        <family val="2"/>
      </rPr>
      <t xml:space="preserve">: Acciona Sabanitas II,                                                          </t>
    </r>
    <r>
      <rPr>
        <b/>
        <sz val="11"/>
        <color rgb="FF000000"/>
        <rFont val="Arial Narrow"/>
        <family val="2"/>
      </rPr>
      <t xml:space="preserve">Contrato </t>
    </r>
    <r>
      <rPr>
        <sz val="11"/>
        <color rgb="FF000000"/>
        <rFont val="Arial Narrow"/>
        <family val="2"/>
      </rPr>
      <t xml:space="preserve">08-2017.
</t>
    </r>
    <r>
      <rPr>
        <b/>
        <sz val="11"/>
        <color rgb="FF000000"/>
        <rFont val="Arial Narrow"/>
        <family val="2"/>
      </rPr>
      <t>Orden de Proceder :</t>
    </r>
    <r>
      <rPr>
        <sz val="11"/>
        <color rgb="FF000000"/>
        <rFont val="Arial Narrow"/>
        <family val="2"/>
      </rPr>
      <t xml:space="preserve">25 de Abril de 2017
</t>
    </r>
    <r>
      <rPr>
        <b/>
        <sz val="11"/>
        <color rgb="FF000000"/>
        <rFont val="Arial Narrow"/>
        <family val="2"/>
      </rPr>
      <t>Fecha de Terminación: 3</t>
    </r>
    <r>
      <rPr>
        <sz val="11"/>
        <color rgb="FF000000"/>
        <rFont val="Arial Narrow"/>
        <family val="2"/>
      </rPr>
      <t xml:space="preserve"> de abril de 2021
</t>
    </r>
    <r>
      <rPr>
        <b/>
        <sz val="11"/>
        <color rgb="FF000000"/>
        <rFont val="Arial Narrow"/>
        <family val="2"/>
      </rPr>
      <t xml:space="preserve">Avance: </t>
    </r>
    <r>
      <rPr>
        <sz val="11"/>
        <color rgb="FF000000"/>
        <rFont val="Arial Narrow"/>
        <family val="2"/>
      </rPr>
      <t>Diseños Preliminares, Memoria, Cálculos y Hidráulicos y Estudio de Impacto Ambiental (avance 78.90%).  Diseños Finales (avance 60%). Planes de manejo, especificaciones, presupuesto (avance 75%). Principales avances en la Etapa de Construcción: Toma de agua cruda obra civil (90%); línea de conducción de 24" (72.97%); Línea de aducción de 48" (74.07%); Construcción de la PTAP (64.84%); Tanque de almacenamiento de Villa Catalina (48.88%). Costos asociados al IDAAN (trabajos de mejoras a la PTAP de Sabanitas I, afectaciones y  reubicaciones de servicios públicos) (avance de 90%). En trámite de pago Cuentas No.3, 11 y 33, en atención a subsanaciones de la CGR (solicitan la verificación de los montos contra factura del proveedor)</t>
    </r>
  </si>
  <si>
    <t>Refrendada el 28 de mayo de 2020, la Adenda No.3 de disminución por la suma de (-B/.500,211.21) y de tiempo por 339 días.</t>
  </si>
  <si>
    <r>
      <rPr>
        <b/>
        <sz val="11"/>
        <color rgb="FF000000"/>
        <rFont val="Arial Narrow"/>
        <family val="2"/>
      </rPr>
      <t>Contratista</t>
    </r>
    <r>
      <rPr>
        <sz val="11"/>
        <color rgb="FF000000"/>
        <rFont val="Arial Narrow"/>
        <family val="2"/>
      </rPr>
      <t xml:space="preserve">: Vigueconz Estevez                                                           </t>
    </r>
    <r>
      <rPr>
        <b/>
        <sz val="11"/>
        <color rgb="FF000000"/>
        <rFont val="Arial Narrow"/>
        <family val="2"/>
      </rPr>
      <t>Contrato N</t>
    </r>
    <r>
      <rPr>
        <sz val="11"/>
        <color rgb="FF000000"/>
        <rFont val="Arial Narrow"/>
        <family val="2"/>
      </rPr>
      <t xml:space="preserve">o.: COC- BID (FID 128) No.2
</t>
    </r>
    <r>
      <rPr>
        <b/>
        <sz val="11"/>
        <color rgb="FF000000"/>
        <rFont val="Arial Narrow"/>
        <family val="2"/>
      </rPr>
      <t>Orden de Procede</t>
    </r>
    <r>
      <rPr>
        <sz val="11"/>
        <color rgb="FF000000"/>
        <rFont val="Arial Narrow"/>
        <family val="2"/>
      </rPr>
      <t xml:space="preserve">r 14 de Diciembre 2015. 
</t>
    </r>
    <r>
      <rPr>
        <b/>
        <sz val="11"/>
        <color rgb="FF000000"/>
        <rFont val="Arial Narrow"/>
        <family val="2"/>
      </rPr>
      <t>Fecha de Terminación</t>
    </r>
    <r>
      <rPr>
        <sz val="11"/>
        <color rgb="FF000000"/>
        <rFont val="Arial Narrow"/>
        <family val="2"/>
      </rPr>
      <t xml:space="preserve">: 31 de mayo de 2019
</t>
    </r>
    <r>
      <rPr>
        <b/>
        <sz val="11"/>
        <color rgb="FF000000"/>
        <rFont val="Arial Narrow"/>
        <family val="2"/>
      </rPr>
      <t>Avance</t>
    </r>
    <r>
      <rPr>
        <sz val="11"/>
        <color rgb="FF000000"/>
        <rFont val="Arial Narrow"/>
        <family val="2"/>
      </rPr>
      <t>: Obra  terminada y pruebas de campo realizadas en Ene-2020. Se cuenta con el Acta de Aceptación Final de la obra por CGR. Se tramita en la Unidad de Proyectos, el pago de la Cuenta No.25 por la suma de B/.703,945.18; la cual fue refrendada por Contraloría.</t>
    </r>
  </si>
  <si>
    <r>
      <rPr>
        <b/>
        <sz val="11"/>
        <color rgb="FF000000"/>
        <rFont val="Arial Narrow"/>
        <family val="2"/>
      </rPr>
      <t>Contratista</t>
    </r>
    <r>
      <rPr>
        <sz val="11"/>
        <color rgb="FF000000"/>
        <rFont val="Arial Narrow"/>
        <family val="2"/>
      </rPr>
      <t>: Vigencias Estevez 
Contrato</t>
    </r>
    <r>
      <rPr>
        <b/>
        <sz val="11"/>
        <color rgb="FF000000"/>
        <rFont val="Arial Narrow"/>
        <family val="2"/>
      </rPr>
      <t>No. Contrato:</t>
    </r>
    <r>
      <rPr>
        <sz val="11"/>
        <color rgb="FF000000"/>
        <rFont val="Arial Narrow"/>
        <family val="2"/>
      </rPr>
      <t xml:space="preserve"> COC-BID (FID-128 No.67 
</t>
    </r>
    <r>
      <rPr>
        <b/>
        <sz val="11"/>
        <color rgb="FF000000"/>
        <rFont val="Arial Narrow"/>
        <family val="2"/>
      </rPr>
      <t>Orden de Proceder</t>
    </r>
    <r>
      <rPr>
        <sz val="11"/>
        <color rgb="FF000000"/>
        <rFont val="Arial Narrow"/>
        <family val="2"/>
      </rPr>
      <t xml:space="preserve">: 10 de octubre de 2018
</t>
    </r>
    <r>
      <rPr>
        <b/>
        <sz val="11"/>
        <color rgb="FF000000"/>
        <rFont val="Arial Narrow"/>
        <family val="2"/>
      </rPr>
      <t>Fecha de Terminación</t>
    </r>
    <r>
      <rPr>
        <sz val="11"/>
        <color rgb="FF000000"/>
        <rFont val="Arial Narrow"/>
        <family val="2"/>
      </rPr>
      <t xml:space="preserve">: 1 de febrero de 2021
</t>
    </r>
    <r>
      <rPr>
        <b/>
        <sz val="11"/>
        <color rgb="FF000000"/>
        <rFont val="Arial Narrow"/>
        <family val="2"/>
      </rPr>
      <t>Avance</t>
    </r>
    <r>
      <rPr>
        <sz val="11"/>
        <color rgb="FF000000"/>
        <rFont val="Arial Narrow"/>
        <family val="2"/>
      </rPr>
      <t>s: Instalación de 342 metros de tubería de 20" HD en el tramo 3 Mata de Nance Las Lomas. Instalación de 152 metros de tubería de 18"HD subida al Tanque del Cerro Santa Cruz. Instalación de interconexiones en los tramos instalados. Pruebas de presión a los tramos instalados de 12"PVC en las Lomas Tramo 3 y Tramo 2; y en los tramos instalados de 16"HD en Mata de Nance Tramo 3. Construcción de CI's de interconexiones, estaciones reguladoras de presión, macromedidores</t>
    </r>
  </si>
  <si>
    <r>
      <rPr>
        <b/>
        <sz val="11"/>
        <color rgb="FF000000"/>
        <rFont val="Arial Narrow"/>
        <family val="2"/>
      </rPr>
      <t>Contrato</t>
    </r>
    <r>
      <rPr>
        <sz val="11"/>
        <color rgb="FF000000"/>
        <rFont val="Arial Narrow"/>
        <family val="2"/>
      </rPr>
      <t xml:space="preserve"> COC-BID_2018 (FID)-128No.68
</t>
    </r>
    <r>
      <rPr>
        <b/>
        <sz val="11"/>
        <color rgb="FF000000"/>
        <rFont val="Arial Narrow"/>
        <family val="2"/>
      </rPr>
      <t>Contratista:</t>
    </r>
    <r>
      <rPr>
        <sz val="11"/>
        <color rgb="FF000000"/>
        <rFont val="Arial Narrow"/>
        <family val="2"/>
      </rPr>
      <t xml:space="preserve"> BTD Proyectos 12, S.A
</t>
    </r>
    <r>
      <rPr>
        <b/>
        <sz val="11"/>
        <color rgb="FF000000"/>
        <rFont val="Arial Narrow"/>
        <family val="2"/>
      </rPr>
      <t>Orden de Proceder</t>
    </r>
    <r>
      <rPr>
        <sz val="11"/>
        <color rgb="FF000000"/>
        <rFont val="Arial Narrow"/>
        <family val="2"/>
      </rPr>
      <t xml:space="preserve">: 15 de enero de 2019
</t>
    </r>
    <r>
      <rPr>
        <b/>
        <sz val="11"/>
        <color rgb="FF000000"/>
        <rFont val="Arial Narrow"/>
        <family val="2"/>
      </rPr>
      <t>Fecha de Terminación</t>
    </r>
    <r>
      <rPr>
        <sz val="11"/>
        <color rgb="FF000000"/>
        <rFont val="Arial Narrow"/>
        <family val="2"/>
      </rPr>
      <t xml:space="preserve">:  1 de septiembre de 2020.
</t>
    </r>
    <r>
      <rPr>
        <b/>
        <sz val="11"/>
        <color rgb="FF000000"/>
        <rFont val="Arial Narrow"/>
        <family val="2"/>
      </rPr>
      <t>Avances</t>
    </r>
    <r>
      <rPr>
        <sz val="11"/>
        <color rgb="FF000000"/>
        <rFont val="Arial Narrow"/>
        <family val="2"/>
      </rPr>
      <t>: Trabajos en filtros: Ampliación de Manifold de filtros originales, (Pendiente pieza especial). Trabajos en tren N°3 (Floculación y Sedimentación): Instalación de vigas de soporte para pasarela; Demolición de muros en floculador; Abertura de orificios para montaje de hidrotubos. Sistema de tratamiento de aguas lodosas: Resane de paredes, limpieza en lechos de secado; Instalación de espina de pescado para distribución en lechos de secado; Colocación de material filtrante; Instalación de válvulas con su caja en tinas de clarificación. Edificio de químicos: Construcción de rampa de acceso. Dosificación de químicos: Instalación de equipos de medición para los nuevos dosificadores. Sopladores: Adecuación de tuberías</t>
    </r>
  </si>
  <si>
    <r>
      <rPr>
        <b/>
        <sz val="11"/>
        <color rgb="FF000000"/>
        <rFont val="Arial Narrow"/>
        <family val="2"/>
      </rPr>
      <t>Contratista</t>
    </r>
    <r>
      <rPr>
        <sz val="11"/>
        <color rgb="FF000000"/>
        <rFont val="Arial Narrow"/>
        <family val="2"/>
      </rPr>
      <t xml:space="preserve">: Consorcio AQUA 3.                                                                    </t>
    </r>
    <r>
      <rPr>
        <b/>
        <sz val="11"/>
        <color rgb="FF000000"/>
        <rFont val="Arial Narrow"/>
        <family val="2"/>
      </rPr>
      <t>Orden de Proceder:</t>
    </r>
    <r>
      <rPr>
        <sz val="11"/>
        <color rgb="FF000000"/>
        <rFont val="Arial Narrow"/>
        <family val="2"/>
      </rPr>
      <t xml:space="preserve"> 25 de enero de 2018
</t>
    </r>
    <r>
      <rPr>
        <b/>
        <sz val="11"/>
        <color rgb="FF000000"/>
        <rFont val="Arial Narrow"/>
        <family val="2"/>
      </rPr>
      <t>Contrato</t>
    </r>
    <r>
      <rPr>
        <sz val="11"/>
        <color rgb="FF000000"/>
        <rFont val="Arial Narrow"/>
        <family val="2"/>
      </rPr>
      <t xml:space="preserve">: 25-2018
</t>
    </r>
    <r>
      <rPr>
        <b/>
        <sz val="11"/>
        <color rgb="FF000000"/>
        <rFont val="Arial Narrow"/>
        <family val="2"/>
      </rPr>
      <t xml:space="preserve">Fecha de Terminación: </t>
    </r>
    <r>
      <rPr>
        <sz val="11"/>
        <color rgb="FF000000"/>
        <rFont val="Arial Narrow"/>
        <family val="2"/>
      </rPr>
      <t>25 de junio  de 2021
Servicio Contratado para los Proyectos de Alcantarillado de David Grupo 1 y 2; y el Alcantarillado de Changuinola. En trámite de pago las Cuentas No.25, 26 y 27 (Tesorería). Las Cuentas No.28 y 29 (Inspección).</t>
    </r>
  </si>
  <si>
    <r>
      <rPr>
        <b/>
        <sz val="11"/>
        <color rgb="FF000000"/>
        <rFont val="Arial Narrow"/>
        <family val="2"/>
      </rPr>
      <t>Contratista</t>
    </r>
    <r>
      <rPr>
        <sz val="11"/>
        <color rgb="FF000000"/>
        <rFont val="Arial Narrow"/>
        <family val="2"/>
      </rPr>
      <t xml:space="preserve">:Consorcio Agua de David                                                  </t>
    </r>
    <r>
      <rPr>
        <b/>
        <sz val="11"/>
        <color rgb="FF000000"/>
        <rFont val="Arial Narrow"/>
        <family val="2"/>
      </rPr>
      <t>Contrato</t>
    </r>
    <r>
      <rPr>
        <sz val="11"/>
        <color rgb="FF000000"/>
        <rFont val="Arial Narrow"/>
        <family val="2"/>
      </rPr>
      <t xml:space="preserve"> 113-2016 y 114-2016
</t>
    </r>
    <r>
      <rPr>
        <b/>
        <sz val="11"/>
        <color rgb="FF000000"/>
        <rFont val="Arial Narrow"/>
        <family val="2"/>
      </rPr>
      <t>Orden de Proceder:</t>
    </r>
    <r>
      <rPr>
        <sz val="11"/>
        <color rgb="FF000000"/>
        <rFont val="Arial Narrow"/>
        <family val="2"/>
      </rPr>
      <t xml:space="preserve"> 17 de Abril de 2017
</t>
    </r>
    <r>
      <rPr>
        <b/>
        <sz val="11"/>
        <color rgb="FF000000"/>
        <rFont val="Arial Narrow"/>
        <family val="2"/>
      </rPr>
      <t>Fecha de Terminación:</t>
    </r>
    <r>
      <rPr>
        <sz val="11"/>
        <color rgb="FF000000"/>
        <rFont val="Arial Narrow"/>
        <family val="2"/>
      </rPr>
      <t xml:space="preserve"> 28 de abril de 2020. (Etapa de Construcción)
</t>
    </r>
    <r>
      <rPr>
        <b/>
        <sz val="11"/>
        <color rgb="FF000000"/>
        <rFont val="Arial Narrow"/>
        <family val="2"/>
      </rPr>
      <t xml:space="preserve">Avance: </t>
    </r>
    <r>
      <rPr>
        <sz val="11"/>
        <color rgb="FF000000"/>
        <rFont val="Arial Narrow"/>
        <family val="2"/>
      </rPr>
      <t>La Etapa de Estudio y Diseño tiene un 94% de avance. La Etapa de Construcción lleva un 12.4%, comprende trabajos en cuencas y/o redes secundarias este; colectoras y zanja madre este; edifico sede IDAAN y PTAR. La desviación presentada es significativa y se explica en parte por la suspensión de las actividades del sector construcción, desde marzo 2020, por motivos de la pandemia producto del COVID-19; asimismo, por los bajos rendimientos en la instalación de tuberías, ya que por temas de impacto social a la población no se pueden habilitar más frentes de trabajo; y también debido a que se están retomando las actividades que quedaron inconclusas por motivo de la Pandemia</t>
    </r>
  </si>
  <si>
    <r>
      <rPr>
        <b/>
        <sz val="11"/>
        <rFont val="Arial Narrow"/>
        <family val="2"/>
      </rPr>
      <t>Contratista</t>
    </r>
    <r>
      <rPr>
        <sz val="11"/>
        <rFont val="Arial Narrow"/>
        <family val="2"/>
      </rPr>
      <t xml:space="preserve">: CONSORTIUM PROCHEM 
</t>
    </r>
    <r>
      <rPr>
        <b/>
        <sz val="11"/>
        <rFont val="Arial Narrow"/>
        <family val="2"/>
      </rPr>
      <t>Contrato No</t>
    </r>
    <r>
      <rPr>
        <sz val="11"/>
        <rFont val="Arial Narrow"/>
        <family val="2"/>
      </rPr>
      <t xml:space="preserve">: 03-2016 
</t>
    </r>
    <r>
      <rPr>
        <b/>
        <sz val="11"/>
        <rFont val="Arial Narrow"/>
        <family val="2"/>
      </rPr>
      <t>Monto:</t>
    </r>
    <r>
      <rPr>
        <sz val="11"/>
        <rFont val="Arial Narrow"/>
        <family val="2"/>
      </rPr>
      <t xml:space="preserve"> B/.3,780,910
</t>
    </r>
    <r>
      <rPr>
        <b/>
        <sz val="11"/>
        <rFont val="Arial Narrow"/>
        <family val="2"/>
      </rPr>
      <t>Orden de proceder:</t>
    </r>
    <r>
      <rPr>
        <sz val="11"/>
        <rFont val="Arial Narrow"/>
        <family val="2"/>
      </rPr>
      <t xml:space="preserve"> 3 de Abril de 2017.                                                      </t>
    </r>
    <r>
      <rPr>
        <b/>
        <sz val="11"/>
        <rFont val="Arial Narrow"/>
        <family val="2"/>
      </rPr>
      <t>Fecha de Terminación:</t>
    </r>
    <r>
      <rPr>
        <sz val="11"/>
        <rFont val="Arial Narrow"/>
        <family val="2"/>
      </rPr>
      <t xml:space="preserve"> 30 de septiembre de 2019
</t>
    </r>
    <r>
      <rPr>
        <b/>
        <sz val="11"/>
        <rFont val="Arial Narrow"/>
        <family val="2"/>
      </rPr>
      <t>Avances</t>
    </r>
    <r>
      <rPr>
        <sz val="11"/>
        <rFont val="Arial Narrow"/>
        <family val="2"/>
      </rPr>
      <t xml:space="preserve">: Instalación de medidores, con un 10% de avance (pendiente llegada de medidores); Trabajos en el DIQUE, con ejecución del 20% (contratista está en cambio de propuesta). El contratista ha elaborado un informe donde explica, que la construcción del dique no es necesaria, pero falta más argumentos para sustentación; los cuales deben ser entregados en las próximas semanas. De aprobársele la no necesidad de la construcción del dique, proponen la rehabilitación del sistema de distribución de agua y la colocación de las tuberías al sector de Mercadeo y el sector de Aguas Negras, mediante una orden de cambio. Los Departamentos de Optimización y Calidad de Agua, realizaron gira a la PTAP del Real, para ver el funcionamiento y realizar las pruebas de calidad al agua suministrada a la población, la cual arrojó resultados óptimos, la misma está en un 100% para su consumo. Se inició con el abastecimiento de agua potable a la población del Real. Etapa de Operación y Mantenimiento iniciada por el contratista, lleva un 55% de avance. </t>
    </r>
  </si>
  <si>
    <r>
      <rPr>
        <b/>
        <sz val="11"/>
        <color rgb="FF000000"/>
        <rFont val="Arial Narrow"/>
        <family val="2"/>
      </rPr>
      <t>Contratista:</t>
    </r>
    <r>
      <rPr>
        <sz val="11"/>
        <color rgb="FF000000"/>
        <rFont val="Arial Narrow"/>
        <family val="2"/>
      </rPr>
      <t xml:space="preserve"> Consorcio PTAP Darién 2016                                             </t>
    </r>
    <r>
      <rPr>
        <b/>
        <sz val="11"/>
        <color rgb="FF000000"/>
        <rFont val="Arial Narrow"/>
        <family val="2"/>
      </rPr>
      <t>Contrato</t>
    </r>
    <r>
      <rPr>
        <sz val="11"/>
        <color rgb="FF000000"/>
        <rFont val="Arial Narrow"/>
        <family val="2"/>
      </rPr>
      <t xml:space="preserve"> No. 117-2016.
</t>
    </r>
    <r>
      <rPr>
        <b/>
        <sz val="11"/>
        <color rgb="FF000000"/>
        <rFont val="Arial Narrow"/>
        <family val="2"/>
      </rPr>
      <t>Orden de Proceder:</t>
    </r>
    <r>
      <rPr>
        <sz val="11"/>
        <color rgb="FF000000"/>
        <rFont val="Arial Narrow"/>
        <family val="2"/>
      </rPr>
      <t xml:space="preserve"> 12 de Diciembre 2016
 </t>
    </r>
    <r>
      <rPr>
        <b/>
        <sz val="11"/>
        <color rgb="FF000000"/>
        <rFont val="Arial Narrow"/>
        <family val="2"/>
      </rPr>
      <t>Fecha de Terminación:</t>
    </r>
    <r>
      <rPr>
        <sz val="11"/>
        <color rgb="FF000000"/>
        <rFont val="Arial Narrow"/>
        <family val="2"/>
      </rPr>
      <t xml:space="preserve"> 30 de junio de 2020.
</t>
    </r>
    <r>
      <rPr>
        <b/>
        <sz val="11"/>
        <color rgb="FF000000"/>
        <rFont val="Arial Narrow"/>
        <family val="2"/>
      </rPr>
      <t xml:space="preserve">Avances: </t>
    </r>
    <r>
      <rPr>
        <sz val="11"/>
        <color rgb="FF000000"/>
        <rFont val="Arial Narrow"/>
        <family val="2"/>
      </rPr>
      <t xml:space="preserve">La Etapa de Estudio y Diseño tiene un 98% de avance. La Etapa de Construcción lleva un 90% de avance. Principales avances: continúan las pruebas de puesta en marcha en la toma de agua cruda y la PTAP; asimismo, las pruebas a la planta con laboratorios externos y Calidad de Agua del IDAAN. Se han firmado  los planos de segregación para ANATI. Se reingresaron planos a bomberos para su aprobación y obtención del permiso de ocupación, que permita la instalación del suministro eléctrico. En trámite de pago las Cuentas No.27 y 28; las Cuentas No.29 y 30 </t>
    </r>
  </si>
  <si>
    <r>
      <rPr>
        <b/>
        <sz val="11"/>
        <color rgb="FF000000"/>
        <rFont val="Arial Narrow"/>
        <family val="2"/>
      </rPr>
      <t>Contratista:</t>
    </r>
    <r>
      <rPr>
        <sz val="11"/>
        <color rgb="FF000000"/>
        <rFont val="Arial Narrow"/>
        <family val="2"/>
      </rPr>
      <t xml:space="preserve"> Consorcio AB Chilibre
</t>
    </r>
    <r>
      <rPr>
        <b/>
        <sz val="11"/>
        <color rgb="FF000000"/>
        <rFont val="Arial Narrow"/>
        <family val="2"/>
      </rPr>
      <t>Contrato No</t>
    </r>
    <r>
      <rPr>
        <sz val="11"/>
        <color rgb="FF000000"/>
        <rFont val="Arial Narrow"/>
        <family val="2"/>
      </rPr>
      <t xml:space="preserve">. 10-2017
</t>
    </r>
    <r>
      <rPr>
        <b/>
        <sz val="11"/>
        <color rgb="FF000000"/>
        <rFont val="Arial Narrow"/>
        <family val="2"/>
      </rPr>
      <t>Orden de proceder:</t>
    </r>
    <r>
      <rPr>
        <sz val="11"/>
        <color rgb="FF000000"/>
        <rFont val="Arial Narrow"/>
        <family val="2"/>
      </rPr>
      <t xml:space="preserve"> 4 de septiembre de 2017 
</t>
    </r>
    <r>
      <rPr>
        <b/>
        <sz val="11"/>
        <color rgb="FF000000"/>
        <rFont val="Arial Narrow"/>
        <family val="2"/>
      </rPr>
      <t>Fecha de terminación</t>
    </r>
    <r>
      <rPr>
        <sz val="11"/>
        <color rgb="FF000000"/>
        <rFont val="Arial Narrow"/>
        <family val="2"/>
      </rPr>
      <t xml:space="preserve">: 29 de agosto de 2020
</t>
    </r>
    <r>
      <rPr>
        <b/>
        <sz val="11"/>
        <color rgb="FF000000"/>
        <rFont val="Arial Narrow"/>
        <family val="2"/>
      </rPr>
      <t xml:space="preserve">Avances: </t>
    </r>
    <r>
      <rPr>
        <sz val="11"/>
        <color rgb="FF000000"/>
        <rFont val="Arial Narrow"/>
        <family val="2"/>
      </rPr>
      <t>La Etapa de Estudios y Diseños tiene un 98% de avance y la Etapa de Construcción lleva un 88%, comprende: instalación de cableado en el interior del edificio de deshidratación de lodos y CCM; instalación de tornillos transportadores de lodos; montaje de tuberías inoxidables en los espesadores; montaje de estructuras metálicas y tornillos en los Silos; instalación de tramex para pasarela en la cubierta; retiro de ataguías en el tanque; corte en la placa de acero en el tanque 2; construcción de tragante pluvial en el edificio de soplantes</t>
    </r>
  </si>
  <si>
    <r>
      <rPr>
        <b/>
        <sz val="11"/>
        <color rgb="FF000000"/>
        <rFont val="Arial Narrow"/>
        <family val="2"/>
      </rPr>
      <t>Contratista</t>
    </r>
    <r>
      <rPr>
        <sz val="11"/>
        <color rgb="FF000000"/>
        <rFont val="Arial Narrow"/>
        <family val="2"/>
      </rPr>
      <t xml:space="preserve">:.Consorcio Aguas de Contadora                                                  </t>
    </r>
    <r>
      <rPr>
        <b/>
        <sz val="11"/>
        <color rgb="FF000000"/>
        <rFont val="Arial Narrow"/>
        <family val="2"/>
      </rPr>
      <t>Contrato No</t>
    </r>
    <r>
      <rPr>
        <sz val="11"/>
        <color rgb="FF000000"/>
        <rFont val="Arial Narrow"/>
        <family val="2"/>
      </rPr>
      <t xml:space="preserve">: 112-2016
</t>
    </r>
    <r>
      <rPr>
        <b/>
        <sz val="11"/>
        <color rgb="FF000000"/>
        <rFont val="Arial Narrow"/>
        <family val="2"/>
      </rPr>
      <t>Orden de Proceder:</t>
    </r>
    <r>
      <rPr>
        <sz val="11"/>
        <color rgb="FF000000"/>
        <rFont val="Arial Narrow"/>
        <family val="2"/>
      </rPr>
      <t xml:space="preserve"> 12 de diciembre de 2016.
</t>
    </r>
    <r>
      <rPr>
        <b/>
        <sz val="11"/>
        <color rgb="FF000000"/>
        <rFont val="Arial Narrow"/>
        <family val="2"/>
      </rPr>
      <t>Fecha de Terminación</t>
    </r>
    <r>
      <rPr>
        <sz val="11"/>
        <color rgb="FF000000"/>
        <rFont val="Arial Narrow"/>
        <family val="2"/>
      </rPr>
      <t xml:space="preserve">: 14 de abril de  2020 (Etapa Constructiva)
</t>
    </r>
    <r>
      <rPr>
        <b/>
        <sz val="11"/>
        <color rgb="FF000000"/>
        <rFont val="Arial Narrow"/>
        <family val="2"/>
      </rPr>
      <t xml:space="preserve">Avances: </t>
    </r>
    <r>
      <rPr>
        <sz val="11"/>
        <color rgb="FF000000"/>
        <rFont val="Arial Narrow"/>
        <family val="2"/>
      </rPr>
      <t xml:space="preserve">: EsIA (86%) de avance; Planos Finales y Memorias (71% Avance); Planos aprobados (40% Avance). Etapa de Construcción, principales avances de los componentes: Red de alcantarillado sanitario (92% Avance); Red de agua potable (100% Avance) y Construcción de EBARS (75% Avance). </t>
    </r>
  </si>
  <si>
    <r>
      <rPr>
        <b/>
        <sz val="11"/>
        <color rgb="FF000000"/>
        <rFont val="Arial Narrow"/>
        <family val="2"/>
      </rPr>
      <t>Contratista</t>
    </r>
    <r>
      <rPr>
        <sz val="11"/>
        <color rgb="FF000000"/>
        <rFont val="Arial Narrow"/>
        <family val="2"/>
      </rPr>
      <t xml:space="preserve">: Consorcio Agua de Gamboa
</t>
    </r>
    <r>
      <rPr>
        <b/>
        <sz val="11"/>
        <color rgb="FF000000"/>
        <rFont val="Arial Narrow"/>
        <family val="2"/>
      </rPr>
      <t>Contrato No</t>
    </r>
    <r>
      <rPr>
        <sz val="11"/>
        <color rgb="FF000000"/>
        <rFont val="Arial Narrow"/>
        <family val="2"/>
      </rPr>
      <t xml:space="preserve">.04-2017
 </t>
    </r>
    <r>
      <rPr>
        <b/>
        <sz val="11"/>
        <color rgb="FF000000"/>
        <rFont val="Arial Narrow"/>
        <family val="2"/>
      </rPr>
      <t>Orden de Proceder</t>
    </r>
    <r>
      <rPr>
        <sz val="11"/>
        <color rgb="FF000000"/>
        <rFont val="Arial Narrow"/>
        <family val="2"/>
      </rPr>
      <t xml:space="preserve"> el 28 de Abril de 2017
</t>
    </r>
    <r>
      <rPr>
        <b/>
        <sz val="11"/>
        <color rgb="FF000000"/>
        <rFont val="Arial Narrow"/>
        <family val="2"/>
      </rPr>
      <t>Fecha de Terminación</t>
    </r>
    <r>
      <rPr>
        <sz val="11"/>
        <color rgb="FF000000"/>
        <rFont val="Arial Narrow"/>
        <family val="2"/>
      </rPr>
      <t xml:space="preserve">: 4 de junio de 2020 Etapa Constructiva
</t>
    </r>
    <r>
      <rPr>
        <b/>
        <u/>
        <sz val="11"/>
        <color rgb="FF000000"/>
        <rFont val="Arial Narrow"/>
        <family val="2"/>
      </rPr>
      <t>Avances</t>
    </r>
    <r>
      <rPr>
        <sz val="11"/>
        <color rgb="FF000000"/>
        <rFont val="Arial Narrow"/>
        <family val="2"/>
      </rPr>
      <t>: . La Etapa de Estudio y Diseño lleva un 72% de avance. Fase de construcción: Sedimentadores con un avance del 69%; Floculadores lleva un 75% de avance; Canal de Reparto, con 94% de avance; Filtros tiene un avance del 77%; Sistema de cloración con un 35% de avance; Sistema de ozonización con un 44% de avance. La Cuenta No.18, pendiente de refrendo de Contraloría; Cuenta No.20, pendiente de pago. Las Cuentas No.21 y 22, fueron inspeccionadas en campo en conjunto con la Contraloría, pendiente de firma.</t>
    </r>
  </si>
  <si>
    <r>
      <rPr>
        <b/>
        <sz val="11"/>
        <color rgb="FF000000"/>
        <rFont val="Arial Narrow"/>
        <family val="2"/>
      </rPr>
      <t>Contratista</t>
    </r>
    <r>
      <rPr>
        <sz val="11"/>
        <color rgb="FF000000"/>
        <rFont val="Arial Narrow"/>
        <family val="2"/>
      </rPr>
      <t xml:space="preserve">:Empresa Vigueconz Estevez
</t>
    </r>
    <r>
      <rPr>
        <b/>
        <sz val="11"/>
        <color rgb="FF000000"/>
        <rFont val="Arial Narrow"/>
        <family val="2"/>
      </rPr>
      <t>Contrato</t>
    </r>
    <r>
      <rPr>
        <sz val="11"/>
        <color rgb="FF000000"/>
        <rFont val="Arial Narrow"/>
        <family val="2"/>
      </rPr>
      <t xml:space="preserve"> COC-BID- 2018 (FID-128) No.61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Terminación</t>
    </r>
    <r>
      <rPr>
        <sz val="11"/>
        <color rgb="FF000000"/>
        <rFont val="Arial Narrow"/>
        <family val="2"/>
      </rPr>
      <t xml:space="preserve">: 31 de marzo de 2021                                    </t>
    </r>
    <r>
      <rPr>
        <b/>
        <sz val="11"/>
        <color rgb="FF000000"/>
        <rFont val="Arial Narrow"/>
        <family val="2"/>
      </rPr>
      <t>Avances</t>
    </r>
    <r>
      <rPr>
        <sz val="11"/>
        <color rgb="FF000000"/>
        <rFont val="Arial Narrow"/>
        <family val="2"/>
      </rPr>
      <t xml:space="preserve">: Se finalizó la construcción de la caseta de agua cruda y de la caseta de agua tratada y se inició el proceso de instalación de bombas. Se iniciaron los trabajos en el dique y actualmente se realizó el vaciado de un 60% de la losa de cimentación. Se terminó la obra civil del nuevo floculador y se rehabilitaron los sedimentadores existentes; se rehabilitó el 50% de los filtros existentes y se finalizó la obra civil de los filtros adicionales. Se iniciarón los trabajos de conexiones de estos procesos; se finalizó la construcción del edificio de quimicos-laboratorio-cuarto eléctrico. </t>
    </r>
  </si>
  <si>
    <r>
      <rPr>
        <b/>
        <sz val="11"/>
        <color rgb="FF000000"/>
        <rFont val="Arial Narrow"/>
        <family val="2"/>
      </rPr>
      <t>Contratista:</t>
    </r>
    <r>
      <rPr>
        <sz val="11"/>
        <color rgb="FF000000"/>
        <rFont val="Arial Narrow"/>
        <family val="2"/>
      </rPr>
      <t xml:space="preserve"> Consorcio Acciona Panamá Oeste (Acciona Agua, S.A. Infraestructura S.A.)
</t>
    </r>
    <r>
      <rPr>
        <b/>
        <sz val="11"/>
        <color rgb="FF000000"/>
        <rFont val="Arial Narrow"/>
        <family val="2"/>
      </rPr>
      <t>Contrato</t>
    </r>
    <r>
      <rPr>
        <sz val="11"/>
        <color rgb="FF000000"/>
        <rFont val="Arial Narrow"/>
        <family val="2"/>
      </rPr>
      <t xml:space="preserve">: No.1-2017. 
</t>
    </r>
    <r>
      <rPr>
        <b/>
        <sz val="11"/>
        <color rgb="FF000000"/>
        <rFont val="Arial Narrow"/>
        <family val="2"/>
      </rPr>
      <t>Orden de Proceder:</t>
    </r>
    <r>
      <rPr>
        <sz val="11"/>
        <color rgb="FF000000"/>
        <rFont val="Arial Narrow"/>
        <family val="2"/>
      </rPr>
      <t xml:space="preserve"> 25 de Abril de 2017.                                               </t>
    </r>
    <r>
      <rPr>
        <b/>
        <sz val="11"/>
        <color rgb="FF000000"/>
        <rFont val="Arial Narrow"/>
        <family val="2"/>
      </rPr>
      <t>Fecha de Terminación</t>
    </r>
    <r>
      <rPr>
        <sz val="11"/>
        <color rgb="FF000000"/>
        <rFont val="Arial Narrow"/>
        <family val="2"/>
      </rPr>
      <t xml:space="preserve">: 24 de febrero de 2021. (Etapa Constructiva)                                                                                                         </t>
    </r>
    <r>
      <rPr>
        <b/>
        <sz val="11"/>
        <color rgb="FF000000"/>
        <rFont val="Arial Narrow"/>
        <family val="2"/>
      </rPr>
      <t>Avance:</t>
    </r>
    <r>
      <rPr>
        <sz val="11"/>
        <color rgb="FF000000"/>
        <rFont val="Arial Narrow"/>
        <family val="2"/>
      </rPr>
      <t xml:space="preserve"> Principales avances Etapa de Estudios y Diseños (avance de 85.56%). Etapa de Construcción, componentes de: Construcción de la PTAP (62.29%); Preozonización y Cámara de Mezcla 97%; Floculación/Sedimentación 98%; Filtración 77%; Edificio Químico 47%; Tanque de Cloración 46%; Arqueta de bombeo de recuperación de agua de lavado 100%. Obras Complementarias (18.92%). Rendimientos afectados por las restricciones de movilidad producto de la pandemia por el COVID-19, entre los meses de marzo 2020 a enero 2021. Desviación en la ejecución de la toma de agua cruda, se condiciona el inicio de los trabajos al refrendo de la solicitud de adenda solicitada para este componente. En la PTAP, se presentan retrasos en las edificaciones, redes y paisajismo. Línea de Aducción de 60", los trabajos de este componente se encuentran suspendidos por parte del contratista, condicionados al refrendo de su solicitud de orden de cambio para este componente. Retrasos en el diseño de la Línea de Alimentación Eléctrica del Proyecto, este componente de la obra se transforma en la ruta crítica del proyecto, por lo que en su definición y entrega de diseños afecta de manera directa la puesta en marcha del la planta. La entidad está realizando de manera directa con ETESA gestiones para ubicar a los propietarios de la servidumbre a utilizar con el fin de avanzar en este tema.</t>
    </r>
  </si>
  <si>
    <r>
      <rPr>
        <b/>
        <sz val="11"/>
        <color rgb="FF000000"/>
        <rFont val="Arial Narrow"/>
        <family val="2"/>
      </rPr>
      <t>Contratista</t>
    </r>
    <r>
      <rPr>
        <sz val="11"/>
        <color rgb="FF000000"/>
        <rFont val="Arial Narrow"/>
        <family val="2"/>
      </rPr>
      <t xml:space="preserve">: Asociación Accidental HALFES.A. E INFERSA
</t>
    </r>
    <r>
      <rPr>
        <b/>
        <sz val="11"/>
        <color rgb="FF000000"/>
        <rFont val="Arial Narrow"/>
        <family val="2"/>
      </rPr>
      <t>Contrato No</t>
    </r>
    <r>
      <rPr>
        <sz val="11"/>
        <color rgb="FF000000"/>
        <rFont val="Arial Narrow"/>
        <family val="2"/>
      </rPr>
      <t xml:space="preserve">: 120-2015                                                                                        </t>
    </r>
    <r>
      <rPr>
        <b/>
        <sz val="11"/>
        <color rgb="FF000000"/>
        <rFont val="Arial Narrow"/>
        <family val="2"/>
      </rPr>
      <t>Orden de Proceder</t>
    </r>
    <r>
      <rPr>
        <sz val="11"/>
        <color rgb="FF000000"/>
        <rFont val="Arial Narrow"/>
        <family val="2"/>
      </rPr>
      <t xml:space="preserve">: 15 de Marzo de 2016                                                          </t>
    </r>
    <r>
      <rPr>
        <b/>
        <sz val="11"/>
        <color rgb="FF000000"/>
        <rFont val="Arial Narrow"/>
        <family val="2"/>
      </rPr>
      <t>Fecha de Terminación:</t>
    </r>
    <r>
      <rPr>
        <sz val="11"/>
        <color rgb="FF000000"/>
        <rFont val="Arial Narrow"/>
        <family val="2"/>
      </rPr>
      <t xml:space="preserve"> 21 de abril de 2019
</t>
    </r>
    <r>
      <rPr>
        <b/>
        <sz val="11"/>
        <color rgb="FF000000"/>
        <rFont val="Arial Narrow"/>
        <family val="2"/>
      </rPr>
      <t xml:space="preserve">Avance: </t>
    </r>
    <r>
      <rPr>
        <sz val="11"/>
        <color rgb="FF000000"/>
        <rFont val="Arial Narrow"/>
        <family val="2"/>
      </rPr>
      <t xml:space="preserve">Los trabajos que deben realizarse para completar el proyecto, no deberían tomar mas de tres meses, si se asigna el personal suficiente y se realizan las pruebas a la planta inmediatamente se hagan los trabajos eléctricos. El plazo para la etapa de mantenimiento se prolongará hasta septiembre de 2023. El proyecto aún no se ha reactivado, ya que el equilibrio contractual se pudo definir en la última semana de febrero. Pendiente terminar las conexiones eléctricas para proceder con las pruebas de la planta. Las interconexiones domiciliarias serán hechas por cada propietario. En trámite de pago, la Cuenta No.7, pendiente de refrendo de la Contraloría. </t>
    </r>
  </si>
  <si>
    <r>
      <rPr>
        <b/>
        <sz val="11"/>
        <color rgb="FF000000"/>
        <rFont val="Arial Narrow"/>
        <family val="2"/>
      </rPr>
      <t>Contratista:</t>
    </r>
    <r>
      <rPr>
        <sz val="11"/>
        <color rgb="FF000000"/>
        <rFont val="Arial Narrow"/>
        <family val="2"/>
      </rPr>
      <t xml:space="preserve"> Consorcio Aguas Panamá                                                            Contrato: 18-2018                                                                                                        </t>
    </r>
    <r>
      <rPr>
        <b/>
        <sz val="11"/>
        <color rgb="FF000000"/>
        <rFont val="Arial Narrow"/>
        <family val="2"/>
      </rPr>
      <t>Orden de Proceder</t>
    </r>
    <r>
      <rPr>
        <sz val="11"/>
        <color rgb="FF000000"/>
        <rFont val="Arial Narrow"/>
        <family val="2"/>
      </rPr>
      <t xml:space="preserve">; 27 de septiembre de 2018                                                 </t>
    </r>
    <r>
      <rPr>
        <b/>
        <sz val="11"/>
        <color rgb="FF000000"/>
        <rFont val="Arial Narrow"/>
        <family val="2"/>
      </rPr>
      <t>Fecha de Terminación:</t>
    </r>
    <r>
      <rPr>
        <sz val="11"/>
        <color rgb="FF000000"/>
        <rFont val="Arial Narrow"/>
        <family val="2"/>
      </rPr>
      <t xml:space="preserve">22 de octubre de 2021.
</t>
    </r>
    <r>
      <rPr>
        <b/>
        <sz val="11"/>
        <color rgb="FF000000"/>
        <rFont val="Arial Narrow"/>
        <family val="2"/>
      </rPr>
      <t xml:space="preserve">Avances: </t>
    </r>
    <r>
      <rPr>
        <sz val="11"/>
        <color rgb="FF000000"/>
        <rFont val="Arial Narrow"/>
        <family val="2"/>
      </rPr>
      <t>PM de los Proyectos: Estudio, Diseño, Construcción, Operación y Mantenimiento de la Planta Potabilizadora José G. Rodriguez (Howard). Proyecto de Alcantarillado Sanitario de San Carlos. Solicitud de Adenda No.1, por parte del PM, al Contrato No. 18-2018 (En espera de revisión de Informe de Justificación de Adenda 1 - En revisión por el Departamento Legal de IDAAN/ Pendiente de respuesta). El informe mensual correspondiente al mes de Febrero-2021 se encuentra en desarrollo. Las Cuentas de la No.25 a la No.28 y de la No.31 a la 34, se encuentran en trámite de pago en Tesorería/IDAAN.</t>
    </r>
  </si>
  <si>
    <r>
      <rPr>
        <b/>
        <sz val="11"/>
        <color rgb="FF000000"/>
        <rFont val="Arial Narrow"/>
        <family val="2"/>
      </rPr>
      <t>Contratista:</t>
    </r>
    <r>
      <rPr>
        <sz val="11"/>
        <color rgb="FF000000"/>
        <rFont val="Arial Narrow"/>
        <family val="2"/>
      </rPr>
      <t xml:space="preserve"> Asteisa Tratamiento de Aguas , S.A.U.                                   </t>
    </r>
    <r>
      <rPr>
        <b/>
        <sz val="11"/>
        <color rgb="FF000000"/>
        <rFont val="Arial Narrow"/>
        <family val="2"/>
      </rPr>
      <t>Contrato</t>
    </r>
    <r>
      <rPr>
        <sz val="11"/>
        <color rgb="FF000000"/>
        <rFont val="Arial Narrow"/>
        <family val="2"/>
      </rPr>
      <t xml:space="preserve">: COC_BID (FID-128) No. 47-2017                                                            </t>
    </r>
    <r>
      <rPr>
        <b/>
        <sz val="11"/>
        <color rgb="FF000000"/>
        <rFont val="Arial Narrow"/>
        <family val="2"/>
      </rPr>
      <t>Orden de Procede</t>
    </r>
    <r>
      <rPr>
        <sz val="11"/>
        <color rgb="FF000000"/>
        <rFont val="Arial Narrow"/>
        <family val="2"/>
      </rPr>
      <t xml:space="preserve">r el 28 de mayo de 2018.                                                       </t>
    </r>
    <r>
      <rPr>
        <b/>
        <sz val="11"/>
        <color rgb="FF000000"/>
        <rFont val="Arial Narrow"/>
        <family val="2"/>
      </rPr>
      <t>Fecha de Terminación</t>
    </r>
    <r>
      <rPr>
        <sz val="11"/>
        <color rgb="FF000000"/>
        <rFont val="Arial Narrow"/>
        <family val="2"/>
      </rPr>
      <t xml:space="preserve">: 29 de mayo de 2020.
</t>
    </r>
    <r>
      <rPr>
        <b/>
        <sz val="11"/>
        <color rgb="FF000000"/>
        <rFont val="Arial Narrow"/>
        <family val="2"/>
      </rPr>
      <t>Avances</t>
    </r>
    <r>
      <rPr>
        <sz val="11"/>
        <color rgb="FF000000"/>
        <rFont val="Arial Narrow"/>
        <family val="2"/>
      </rPr>
      <t>: Rehabilitación de Planta Potabilizadora Existente (65% de avance); nueva Planta Potabilizadora de 5.0 MDG (100% de avance), incluye: Construcción de Obras Civiles (estructura de hormigón armado 100%) y Suministro e Instalación de Equipos Electromecánicos (100% Suministro). Tratamiento Mecanizado de Lodos (Diseño y Construcción), tiene un 85% de avance. Línea de Captación y Sistema Eléctrico en la Toma (Diseño y Construcción), lleva un 94% de avance. La Etapa de Operación y Mantenimiento de la PTAP Nueva, tiene un 67% de avance. La puesta en marcha de la planta, estaba planificada para el 01 de noviembre 2020; finalmente, la etapa de pruebas y coordinaciones con el Jefe de la Planta, concluyeron a finales de enero 2021</t>
    </r>
  </si>
  <si>
    <r>
      <rPr>
        <b/>
        <sz val="11"/>
        <color rgb="FF000000"/>
        <rFont val="Arial Narrow"/>
        <family val="2"/>
      </rPr>
      <t>Contratista:</t>
    </r>
    <r>
      <rPr>
        <sz val="11"/>
        <color rgb="FF000000"/>
        <rFont val="Arial Narrow"/>
        <family val="2"/>
      </rPr>
      <t xml:space="preserve"> Constructora MECO S.A.                                                  </t>
    </r>
    <r>
      <rPr>
        <b/>
        <sz val="11"/>
        <color rgb="FF000000"/>
        <rFont val="Arial Narrow"/>
        <family val="2"/>
      </rPr>
      <t>Contrato No</t>
    </r>
    <r>
      <rPr>
        <sz val="11"/>
        <color rgb="FF000000"/>
        <rFont val="Arial Narrow"/>
        <family val="2"/>
      </rPr>
      <t xml:space="preserve">.: COC-CAF (Fid 128 No.01)                                                              </t>
    </r>
    <r>
      <rPr>
        <b/>
        <sz val="11"/>
        <color rgb="FF000000"/>
        <rFont val="Arial Narrow"/>
        <family val="2"/>
      </rPr>
      <t>Orden de proceder</t>
    </r>
    <r>
      <rPr>
        <sz val="11"/>
        <color rgb="FF000000"/>
        <rFont val="Arial Narrow"/>
        <family val="2"/>
      </rPr>
      <t xml:space="preserve">: 21 de Julio de 2016.                                                           </t>
    </r>
    <r>
      <rPr>
        <b/>
        <sz val="11"/>
        <color rgb="FF000000"/>
        <rFont val="Arial Narrow"/>
        <family val="2"/>
      </rPr>
      <t>Fecha de Terminación</t>
    </r>
    <r>
      <rPr>
        <sz val="11"/>
        <color rgb="FF000000"/>
        <rFont val="Arial Narrow"/>
        <family val="2"/>
      </rPr>
      <t xml:space="preserve">: 31 de de julio de 2022                                                   
</t>
    </r>
    <r>
      <rPr>
        <b/>
        <sz val="11"/>
        <color rgb="FF000000"/>
        <rFont val="Arial Narrow"/>
        <family val="2"/>
      </rPr>
      <t>Avances:</t>
    </r>
    <r>
      <rPr>
        <sz val="11"/>
        <color rgb="FF000000"/>
        <rFont val="Arial Narrow"/>
        <family val="2"/>
      </rPr>
      <t xml:space="preserve"> Etapa de Construcción: Instalación de Tuberías (87.63%), Conexiones Domiciliarias (82.37%), Conexiones Intradomiciliarias (28%), Cámaras de Inspección (75.88%), Edificio Administrativo del IDAAN (100%), Planta de Tratamiento de Aguas Residuales (80%). Se han reiniciado los trabajos en el proyecto, con las reposiciones de calles, trabajos en las EBAR Norte (69.64%), Cañazas (60.11%) y Santa Clara (21.12%); en la PTAR; instalación de línea de impulsión entre la Florecita y Martincito; se trabaja en las intradomiciliarias. Terreno de PTAR, en trámite de traspaso. Terrenos EBAR Cuvíbora, Santa Clara, Norte, Cañazas y Los Chorros: en trámites legales de traspaso. Servidumbres de Colectoras, se realiza acercamientos con los propietarios en coordinación con Legalizaciones del IDAAN. Las Cuentas No.35 y 36, en Contraloría para refrendo. Las Cuentas de la No.37 a la No.40, en trámite de pago interno del IDAAN.</t>
    </r>
  </si>
  <si>
    <t xml:space="preserve">Actualmente, se evalúa por el PM y la Unidad de Proyectos, propuesta de Adenda No.3, tiempo y costos adicional,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</si>
</sst>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46"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sz val="11"/>
      <name val="Arial Narrow"/>
      <family val="2"/>
    </font>
    <font>
      <b/>
      <sz val="10"/>
      <name val="Arial Narrow"/>
      <family val="2"/>
    </font>
    <font>
      <b/>
      <sz val="11"/>
      <name val="Arial Narrow"/>
      <family val="2"/>
    </font>
    <font>
      <sz val="10"/>
      <color theme="1"/>
      <name val="Arial Narrow"/>
      <family val="2"/>
    </font>
    <font>
      <b/>
      <sz val="10"/>
      <color rgb="FFFFFFFF"/>
      <name val="Arial Narrow"/>
      <family val="2"/>
    </font>
    <font>
      <b/>
      <sz val="10"/>
      <color theme="0"/>
      <name val="Arial Narrow"/>
      <family val="2"/>
    </font>
    <font>
      <b/>
      <sz val="16"/>
      <name val="Arial Narrow"/>
      <family val="2"/>
    </font>
    <font>
      <b/>
      <sz val="10"/>
      <color rgb="FF000000"/>
      <name val="Arial Narrow"/>
      <family val="2"/>
    </font>
    <font>
      <b/>
      <sz val="11"/>
      <color rgb="FFFFFFFF"/>
      <name val="Arial Narrow"/>
      <family val="2"/>
    </font>
    <font>
      <sz val="10"/>
      <color theme="1"/>
      <name val="Arial"/>
      <family val="2"/>
    </font>
    <font>
      <b/>
      <sz val="8"/>
      <color theme="1"/>
      <name val="Arial Narrow"/>
      <family val="2"/>
    </font>
    <font>
      <b/>
      <sz val="10"/>
      <color theme="1"/>
      <name val="Arial Narrow"/>
      <family val="2"/>
    </font>
    <font>
      <b/>
      <sz val="11"/>
      <name val="Arial"/>
      <family val="2"/>
    </font>
    <font>
      <b/>
      <u/>
      <sz val="11"/>
      <color theme="1"/>
      <name val="Arial Narrow"/>
      <family val="2"/>
    </font>
    <font>
      <u/>
      <sz val="11"/>
      <color theme="1"/>
      <name val="Arial Narrow"/>
      <family val="2"/>
    </font>
    <font>
      <sz val="11"/>
      <color theme="1"/>
      <name val="Arial"/>
      <family val="2"/>
    </font>
    <font>
      <b/>
      <u/>
      <sz val="11"/>
      <name val="Arial Narrow"/>
      <family val="2"/>
    </font>
    <font>
      <b/>
      <sz val="11"/>
      <color rgb="FF000000"/>
      <name val="Arial Narrow"/>
      <family val="2"/>
    </font>
    <font>
      <b/>
      <u/>
      <sz val="11"/>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2">
    <xf numFmtId="0" fontId="0" fillId="0" borderId="0" xfId="0"/>
    <xf numFmtId="0" fontId="3" fillId="0" borderId="0" xfId="0" applyFont="1"/>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0" borderId="0" xfId="0" applyBorder="1"/>
    <xf numFmtId="4" fontId="3" fillId="0" borderId="1" xfId="0" applyNumberFormat="1" applyFont="1" applyBorder="1" applyAlignment="1">
      <alignment horizontal="left" vertical="center" wrapText="1"/>
    </xf>
    <xf numFmtId="0" fontId="10" fillId="2" borderId="1" xfId="0" applyFont="1" applyFill="1" applyBorder="1" applyAlignment="1">
      <alignment vertical="center" wrapText="1" readingOrder="1"/>
    </xf>
    <xf numFmtId="0" fontId="13" fillId="3" borderId="1" xfId="0" applyFont="1" applyFill="1" applyBorder="1" applyAlignment="1">
      <alignment horizontal="center" vertical="center" wrapText="1" readingOrder="1"/>
    </xf>
    <xf numFmtId="0" fontId="17" fillId="2"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4"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wrapText="1" indent="1" readingOrder="1"/>
    </xf>
    <xf numFmtId="9" fontId="9" fillId="0" borderId="1"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readingOrder="1"/>
    </xf>
    <xf numFmtId="0" fontId="5" fillId="2" borderId="0" xfId="0" applyFont="1" applyFill="1" applyBorder="1" applyAlignment="1">
      <alignment horizontal="center"/>
    </xf>
    <xf numFmtId="0" fontId="4" fillId="2" borderId="0" xfId="0" applyFont="1" applyFill="1"/>
    <xf numFmtId="0" fontId="11" fillId="2" borderId="0" xfId="0" applyFont="1" applyFill="1" applyBorder="1" applyAlignment="1">
      <alignment horizontal="center" vertical="center"/>
    </xf>
    <xf numFmtId="0" fontId="6" fillId="3" borderId="13" xfId="0" applyFont="1" applyFill="1" applyBorder="1" applyAlignment="1">
      <alignment horizontal="center" vertical="center" wrapText="1"/>
    </xf>
    <xf numFmtId="0" fontId="19" fillId="3" borderId="12" xfId="0" applyFont="1" applyFill="1" applyBorder="1" applyAlignment="1">
      <alignment horizontal="center" vertical="center"/>
    </xf>
    <xf numFmtId="164" fontId="19" fillId="3" borderId="12" xfId="1"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3" fontId="6" fillId="3" borderId="17" xfId="0" applyNumberFormat="1" applyFont="1" applyFill="1" applyBorder="1" applyAlignment="1">
      <alignment horizontal="right" vertical="center"/>
    </xf>
    <xf numFmtId="2" fontId="6" fillId="3" borderId="19" xfId="0" applyNumberFormat="1" applyFont="1" applyFill="1" applyBorder="1" applyAlignment="1">
      <alignment horizontal="center" vertical="center" wrapText="1"/>
    </xf>
    <xf numFmtId="10" fontId="21" fillId="2" borderId="1" xfId="0" applyNumberFormat="1" applyFont="1" applyFill="1" applyBorder="1" applyAlignment="1">
      <alignment horizontal="left" vertical="center" wrapText="1"/>
    </xf>
    <xf numFmtId="2" fontId="22" fillId="2" borderId="1" xfId="0" applyNumberFormat="1" applyFont="1" applyFill="1" applyBorder="1" applyAlignment="1">
      <alignment horizontal="left" vertical="center" wrapText="1"/>
    </xf>
    <xf numFmtId="3" fontId="19" fillId="3" borderId="22" xfId="1" applyNumberFormat="1" applyFont="1" applyFill="1" applyBorder="1" applyAlignment="1">
      <alignment horizontal="right" vertical="center" wrapText="1"/>
    </xf>
    <xf numFmtId="3" fontId="6" fillId="3" borderId="22" xfId="0" applyNumberFormat="1" applyFont="1" applyFill="1" applyBorder="1" applyAlignment="1">
      <alignment horizontal="right" vertical="center"/>
    </xf>
    <xf numFmtId="2" fontId="6" fillId="3" borderId="23"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3" fillId="3" borderId="6" xfId="0" applyNumberFormat="1" applyFont="1" applyFill="1" applyBorder="1" applyAlignment="1">
      <alignment horizontal="center" vertical="center" wrapText="1"/>
    </xf>
    <xf numFmtId="0" fontId="19" fillId="3" borderId="21" xfId="0" applyFont="1" applyFill="1" applyBorder="1" applyAlignment="1">
      <alignment horizontal="center" vertical="center"/>
    </xf>
    <xf numFmtId="0" fontId="2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22" fillId="2" borderId="1" xfId="0" applyFont="1" applyFill="1" applyBorder="1" applyAlignment="1">
      <alignment horizontal="left" vertical="center" wrapText="1" indent="1" readingOrder="1"/>
    </xf>
    <xf numFmtId="0" fontId="18" fillId="2" borderId="1" xfId="0" applyFont="1" applyFill="1" applyBorder="1" applyAlignment="1">
      <alignment horizontal="center" vertical="center" wrapText="1" readingOrder="1"/>
    </xf>
    <xf numFmtId="4" fontId="19" fillId="3" borderId="21" xfId="0" applyNumberFormat="1" applyFont="1" applyFill="1" applyBorder="1" applyAlignment="1">
      <alignment horizontal="center" vertical="center"/>
    </xf>
    <xf numFmtId="164" fontId="5" fillId="2" borderId="0" xfId="1" applyNumberFormat="1" applyFont="1" applyFill="1" applyBorder="1" applyAlignment="1">
      <alignment horizontal="center"/>
    </xf>
    <xf numFmtId="0" fontId="21" fillId="0" borderId="1" xfId="0" applyFont="1" applyFill="1" applyBorder="1" applyAlignment="1">
      <alignment horizontal="left" vertical="center" wrapText="1" indent="1" readingOrder="1"/>
    </xf>
    <xf numFmtId="0" fontId="27" fillId="0" borderId="1" xfId="0" applyFont="1" applyFill="1" applyBorder="1" applyAlignment="1">
      <alignment horizontal="left" vertical="center" wrapText="1" readingOrder="1"/>
    </xf>
    <xf numFmtId="0" fontId="27" fillId="0" borderId="1" xfId="0" applyFont="1" applyFill="1" applyBorder="1" applyAlignment="1">
      <alignment horizontal="left" vertical="center" wrapText="1" indent="1" readingOrder="1"/>
    </xf>
    <xf numFmtId="0" fontId="0" fillId="2" borderId="0" xfId="0" applyFill="1"/>
    <xf numFmtId="2" fontId="18" fillId="2" borderId="1" xfId="0" applyNumberFormat="1" applyFont="1" applyFill="1" applyBorder="1" applyAlignment="1">
      <alignment horizontal="center" vertical="center" wrapText="1"/>
    </xf>
    <xf numFmtId="10" fontId="27" fillId="2" borderId="1" xfId="0" applyNumberFormat="1" applyFont="1" applyFill="1" applyBorder="1" applyAlignment="1">
      <alignment horizontal="center" vertical="center" wrapText="1"/>
    </xf>
    <xf numFmtId="0" fontId="0" fillId="0" borderId="0" xfId="0" applyAlignment="1">
      <alignment horizontal="center"/>
    </xf>
    <xf numFmtId="0" fontId="15" fillId="5" borderId="2"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5" fillId="5" borderId="5" xfId="0" applyFont="1" applyFill="1" applyBorder="1" applyAlignment="1">
      <alignment horizontal="center" vertical="center" wrapText="1"/>
    </xf>
    <xf numFmtId="4" fontId="15" fillId="5" borderId="0" xfId="0" applyNumberFormat="1" applyFont="1" applyFill="1" applyBorder="1" applyAlignment="1">
      <alignment horizontal="center" vertical="center" wrapText="1" readingOrder="1"/>
    </xf>
    <xf numFmtId="0" fontId="15" fillId="5" borderId="0" xfId="0" applyFont="1" applyFill="1" applyBorder="1" applyAlignment="1">
      <alignment horizontal="center" vertical="center" wrapText="1" readingOrder="1"/>
    </xf>
    <xf numFmtId="0" fontId="3" fillId="0" borderId="0" xfId="0" applyFont="1" applyAlignment="1"/>
    <xf numFmtId="0" fontId="21" fillId="3" borderId="11" xfId="0" applyFont="1" applyFill="1" applyBorder="1" applyAlignment="1">
      <alignment horizontal="center" vertical="center" wrapText="1"/>
    </xf>
    <xf numFmtId="0" fontId="31" fillId="3" borderId="11" xfId="0" applyFont="1" applyFill="1" applyBorder="1" applyAlignment="1">
      <alignment horizontal="center" vertical="center" wrapText="1" readingOrder="1"/>
    </xf>
    <xf numFmtId="0" fontId="21" fillId="5" borderId="5" xfId="0" applyFont="1" applyFill="1" applyBorder="1" applyAlignment="1">
      <alignment vertical="center" wrapText="1"/>
    </xf>
    <xf numFmtId="0" fontId="32" fillId="3" borderId="21" xfId="0" applyFont="1" applyFill="1" applyBorder="1" applyAlignment="1">
      <alignment horizontal="center" vertical="center"/>
    </xf>
    <xf numFmtId="4" fontId="32" fillId="3" borderId="21" xfId="0" applyNumberFormat="1" applyFont="1" applyFill="1" applyBorder="1" applyAlignment="1">
      <alignment horizontal="center" vertical="center"/>
    </xf>
    <xf numFmtId="3" fontId="32" fillId="3" borderId="22" xfId="1" applyNumberFormat="1" applyFont="1" applyFill="1" applyBorder="1" applyAlignment="1">
      <alignment horizontal="right" vertical="center" wrapText="1"/>
    </xf>
    <xf numFmtId="9" fontId="21" fillId="3" borderId="22" xfId="0" applyNumberFormat="1" applyFont="1" applyFill="1" applyBorder="1" applyAlignment="1">
      <alignment horizontal="center" vertical="center" wrapText="1" readingOrder="1"/>
    </xf>
    <xf numFmtId="2" fontId="32" fillId="3" borderId="23"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1" fillId="0" borderId="1" xfId="0" applyFont="1" applyFill="1" applyBorder="1" applyAlignment="1">
      <alignment horizontal="center" vertical="center" wrapText="1" readingOrder="1"/>
    </xf>
    <xf numFmtId="4" fontId="21" fillId="0" borderId="1" xfId="0" applyNumberFormat="1" applyFont="1" applyFill="1" applyBorder="1" applyAlignment="1">
      <alignment horizontal="center" vertical="center" wrapText="1" readingOrder="1"/>
    </xf>
    <xf numFmtId="9" fontId="21" fillId="0" borderId="1" xfId="0" applyNumberFormat="1" applyFont="1" applyFill="1" applyBorder="1" applyAlignment="1">
      <alignment horizontal="center" vertical="center" wrapText="1" readingOrder="1"/>
    </xf>
    <xf numFmtId="3" fontId="32" fillId="3" borderId="22" xfId="0" applyNumberFormat="1" applyFont="1" applyFill="1" applyBorder="1" applyAlignment="1">
      <alignment horizontal="right" vertical="center"/>
    </xf>
    <xf numFmtId="0" fontId="21" fillId="0" borderId="12" xfId="0" applyFont="1" applyFill="1" applyBorder="1" applyAlignment="1">
      <alignment horizontal="center" vertical="center" wrapText="1" readingOrder="1"/>
    </xf>
    <xf numFmtId="4" fontId="21" fillId="0" borderId="12" xfId="0" applyNumberFormat="1"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4" fontId="27" fillId="0" borderId="1" xfId="0" applyNumberFormat="1" applyFont="1" applyFill="1" applyBorder="1" applyAlignment="1">
      <alignment horizontal="center" vertical="center" wrapText="1" readingOrder="1"/>
    </xf>
    <xf numFmtId="9" fontId="27" fillId="0" borderId="1" xfId="0" applyNumberFormat="1" applyFont="1" applyFill="1" applyBorder="1" applyAlignment="1">
      <alignment horizontal="center" vertical="center" wrapText="1" readingOrder="1"/>
    </xf>
    <xf numFmtId="0" fontId="29" fillId="5" borderId="5" xfId="0" applyFont="1" applyFill="1" applyBorder="1" applyAlignment="1">
      <alignment horizontal="center" vertical="center" wrapText="1"/>
    </xf>
    <xf numFmtId="0" fontId="27" fillId="5" borderId="5" xfId="0" applyFont="1" applyFill="1" applyBorder="1" applyAlignment="1">
      <alignment vertical="center" wrapText="1"/>
    </xf>
    <xf numFmtId="4" fontId="29" fillId="5" borderId="5" xfId="0" applyNumberFormat="1" applyFont="1" applyFill="1" applyBorder="1" applyAlignment="1">
      <alignment horizontal="center" vertical="center" wrapText="1"/>
    </xf>
    <xf numFmtId="2" fontId="22" fillId="2" borderId="1" xfId="0" applyNumberFormat="1" applyFont="1" applyFill="1" applyBorder="1" applyAlignment="1">
      <alignment horizontal="left" vertical="center" wrapText="1"/>
    </xf>
    <xf numFmtId="0" fontId="19"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164" fontId="19" fillId="3" borderId="3" xfId="1" applyNumberFormat="1" applyFont="1" applyFill="1" applyBorder="1" applyAlignment="1">
      <alignment horizontal="center" vertical="center" wrapText="1"/>
    </xf>
    <xf numFmtId="3" fontId="15" fillId="5" borderId="15" xfId="1" applyNumberFormat="1" applyFont="1" applyFill="1" applyBorder="1" applyAlignment="1">
      <alignment horizontal="right" vertical="center" wrapText="1"/>
    </xf>
    <xf numFmtId="3" fontId="19" fillId="3" borderId="18" xfId="1" applyNumberFormat="1" applyFont="1" applyFill="1" applyBorder="1" applyAlignment="1">
      <alignment horizontal="right" vertical="center" wrapText="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22" fillId="2" borderId="1" xfId="0" applyFont="1" applyFill="1" applyBorder="1" applyAlignment="1">
      <alignment horizontal="left" vertical="center" wrapText="1" readingOrder="1"/>
    </xf>
    <xf numFmtId="0" fontId="21" fillId="0" borderId="1" xfId="0" applyFont="1" applyFill="1" applyBorder="1" applyAlignment="1">
      <alignment vertical="center" wrapText="1" readingOrder="1"/>
    </xf>
    <xf numFmtId="0" fontId="27" fillId="3" borderId="11" xfId="0" applyFont="1" applyFill="1" applyBorder="1" applyAlignment="1">
      <alignment horizontal="center" vertical="center" wrapText="1"/>
    </xf>
    <xf numFmtId="0" fontId="35" fillId="3" borderId="11" xfId="0" applyFont="1" applyFill="1" applyBorder="1" applyAlignment="1">
      <alignment horizontal="center" vertical="center" wrapText="1" readingOrder="1"/>
    </xf>
    <xf numFmtId="3" fontId="12" fillId="3" borderId="7" xfId="1" applyNumberFormat="1" applyFont="1" applyFill="1" applyBorder="1" applyAlignment="1">
      <alignment horizontal="right" vertical="center" wrapText="1"/>
    </xf>
    <xf numFmtId="3" fontId="12" fillId="3" borderId="7"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0" fontId="25"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30" fillId="0" borderId="0" xfId="0" applyFont="1"/>
    <xf numFmtId="0" fontId="25" fillId="7" borderId="0" xfId="0" applyFont="1" applyFill="1" applyAlignment="1">
      <alignment horizontal="center"/>
    </xf>
    <xf numFmtId="3" fontId="25" fillId="7"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 fontId="1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10" fontId="21" fillId="2" borderId="12" xfId="0" applyNumberFormat="1" applyFont="1" applyFill="1" applyBorder="1" applyAlignment="1">
      <alignment vertical="center" wrapText="1"/>
    </xf>
    <xf numFmtId="0" fontId="37" fillId="2" borderId="0" xfId="0" applyFont="1" applyFill="1" applyBorder="1" applyAlignment="1">
      <alignment horizontal="center" vertical="center"/>
    </xf>
    <xf numFmtId="0" fontId="17" fillId="2" borderId="0" xfId="0" applyFont="1" applyFill="1" applyBorder="1" applyAlignment="1">
      <alignment horizontal="center" vertical="center"/>
    </xf>
    <xf numFmtId="2" fontId="30" fillId="2" borderId="1" xfId="0" applyNumberFormat="1" applyFont="1" applyFill="1" applyBorder="1" applyAlignment="1">
      <alignment horizontal="left" vertical="center" wrapText="1"/>
    </xf>
    <xf numFmtId="0" fontId="34" fillId="2" borderId="1" xfId="0" applyFont="1" applyFill="1" applyBorder="1" applyAlignment="1">
      <alignment horizontal="center" vertical="center" wrapText="1" readingOrder="1"/>
    </xf>
    <xf numFmtId="0" fontId="28" fillId="0" borderId="12" xfId="0" applyFont="1" applyFill="1" applyBorder="1" applyAlignment="1">
      <alignment horizontal="center" vertical="center" wrapText="1" readingOrder="1"/>
    </xf>
    <xf numFmtId="0" fontId="28" fillId="0" borderId="38" xfId="0" applyFont="1" applyFill="1" applyBorder="1" applyAlignment="1">
      <alignment horizontal="center" vertical="center" wrapText="1" readingOrder="1"/>
    </xf>
    <xf numFmtId="0" fontId="0" fillId="2" borderId="0" xfId="0" applyFill="1" applyAlignment="1">
      <alignment horizontal="center"/>
    </xf>
    <xf numFmtId="3" fontId="39" fillId="2" borderId="2" xfId="1" applyNumberFormat="1" applyFont="1" applyFill="1" applyBorder="1" applyAlignment="1">
      <alignment horizontal="right" vertical="center" wrapText="1"/>
    </xf>
    <xf numFmtId="0" fontId="39"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1" applyNumberFormat="1" applyFont="1" applyFill="1" applyBorder="1" applyAlignment="1">
      <alignment vertical="center" wrapText="1"/>
    </xf>
    <xf numFmtId="3" fontId="2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27" fillId="2" borderId="28"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2" fontId="22" fillId="2" borderId="1" xfId="0" applyNumberFormat="1" applyFont="1" applyFill="1" applyBorder="1" applyAlignment="1">
      <alignment horizontal="left" vertical="center" wrapText="1"/>
    </xf>
    <xf numFmtId="0" fontId="22" fillId="2" borderId="1" xfId="0" applyFont="1" applyFill="1" applyBorder="1" applyAlignment="1">
      <alignment horizontal="left" vertical="top" wrapText="1" readingOrder="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xf>
    <xf numFmtId="3" fontId="3" fillId="2" borderId="1" xfId="0" applyNumberFormat="1" applyFont="1" applyFill="1" applyBorder="1" applyAlignment="1">
      <alignment horizontal="left" vertical="center" wrapText="1"/>
    </xf>
    <xf numFmtId="0" fontId="19" fillId="3" borderId="0" xfId="0" applyFont="1" applyFill="1" applyBorder="1" applyAlignment="1">
      <alignment horizontal="left" vertical="center"/>
    </xf>
    <xf numFmtId="3" fontId="8" fillId="2" borderId="1" xfId="1" applyNumberFormat="1" applyFont="1" applyFill="1" applyBorder="1" applyAlignment="1">
      <alignment horizontal="left" vertical="center" wrapText="1"/>
    </xf>
    <xf numFmtId="0" fontId="4" fillId="2" borderId="20" xfId="0" applyFont="1" applyFill="1" applyBorder="1" applyAlignment="1">
      <alignment horizontal="left" vertical="center" wrapText="1"/>
    </xf>
    <xf numFmtId="3" fontId="6" fillId="3" borderId="22" xfId="0" applyNumberFormat="1" applyFont="1" applyFill="1" applyBorder="1" applyAlignment="1">
      <alignment horizontal="left" vertical="center"/>
    </xf>
    <xf numFmtId="3" fontId="19" fillId="3" borderId="18" xfId="1" applyNumberFormat="1"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3" fontId="19" fillId="3" borderId="23"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3" fontId="6" fillId="3" borderId="23"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3" fontId="6" fillId="3" borderId="30"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3" xfId="0" applyFont="1" applyFill="1" applyBorder="1" applyAlignment="1">
      <alignment horizontal="left" vertical="center"/>
    </xf>
    <xf numFmtId="0" fontId="0" fillId="2" borderId="33" xfId="0" applyFont="1" applyFill="1" applyBorder="1" applyAlignment="1">
      <alignment horizontal="left" vertical="center" wrapText="1"/>
    </xf>
    <xf numFmtId="2" fontId="6" fillId="8" borderId="23" xfId="0" applyNumberFormat="1" applyFont="1" applyFill="1" applyBorder="1" applyAlignment="1">
      <alignment horizontal="left" vertical="center" wrapText="1"/>
    </xf>
    <xf numFmtId="0" fontId="0" fillId="2" borderId="36" xfId="0" applyFont="1" applyFill="1" applyBorder="1" applyAlignment="1">
      <alignment horizontal="left" vertical="center" wrapText="1"/>
    </xf>
    <xf numFmtId="0" fontId="6" fillId="3" borderId="6" xfId="0" applyFont="1" applyFill="1" applyBorder="1" applyAlignment="1">
      <alignment horizontal="left" vertical="center"/>
    </xf>
    <xf numFmtId="0" fontId="19" fillId="3" borderId="6" xfId="0" applyFont="1" applyFill="1" applyBorder="1" applyAlignment="1">
      <alignment horizontal="left" vertical="center"/>
    </xf>
    <xf numFmtId="3" fontId="19" fillId="3" borderId="8" xfId="1" applyNumberFormat="1" applyFont="1" applyFill="1" applyBorder="1" applyAlignment="1">
      <alignment horizontal="left" vertical="center" wrapText="1"/>
    </xf>
    <xf numFmtId="0" fontId="24" fillId="4" borderId="33" xfId="0" applyFont="1" applyFill="1" applyBorder="1" applyAlignment="1">
      <alignment horizontal="left" vertical="center"/>
    </xf>
    <xf numFmtId="0" fontId="0" fillId="2" borderId="32" xfId="0" applyFont="1" applyFill="1" applyBorder="1" applyAlignment="1">
      <alignment horizontal="left" vertical="center" wrapText="1"/>
    </xf>
    <xf numFmtId="0" fontId="0" fillId="0" borderId="0" xfId="0" applyAlignment="1">
      <alignment horizontal="left" vertical="center"/>
    </xf>
    <xf numFmtId="0" fontId="14" fillId="2" borderId="1" xfId="0" applyFont="1" applyFill="1" applyBorder="1" applyAlignment="1">
      <alignment vertical="center" wrapText="1" readingOrder="1"/>
    </xf>
    <xf numFmtId="0" fontId="19" fillId="3" borderId="21" xfId="0" applyFont="1" applyFill="1" applyBorder="1" applyAlignment="1">
      <alignment vertical="center" readingOrder="1"/>
    </xf>
    <xf numFmtId="4" fontId="19" fillId="3" borderId="21" xfId="0" applyNumberFormat="1" applyFont="1" applyFill="1" applyBorder="1" applyAlignment="1">
      <alignment vertical="center" readingOrder="1"/>
    </xf>
    <xf numFmtId="3" fontId="19" fillId="3" borderId="22" xfId="1" applyNumberFormat="1" applyFont="1" applyFill="1" applyBorder="1" applyAlignment="1">
      <alignment vertical="center" wrapText="1" readingOrder="1"/>
    </xf>
    <xf numFmtId="3" fontId="6" fillId="3" borderId="22" xfId="0" applyNumberFormat="1" applyFont="1" applyFill="1" applyBorder="1" applyAlignment="1">
      <alignment vertical="center" readingOrder="1"/>
    </xf>
    <xf numFmtId="0" fontId="15" fillId="0" borderId="12" xfId="0" applyFont="1" applyFill="1" applyBorder="1" applyAlignment="1">
      <alignment vertical="center" wrapText="1" readingOrder="1"/>
    </xf>
    <xf numFmtId="0" fontId="8" fillId="2" borderId="1" xfId="0" applyFont="1" applyFill="1" applyBorder="1" applyAlignment="1">
      <alignment vertical="center" wrapText="1" readingOrder="1"/>
    </xf>
    <xf numFmtId="3" fontId="8" fillId="2" borderId="1" xfId="1" applyNumberFormat="1" applyFont="1" applyFill="1" applyBorder="1" applyAlignment="1">
      <alignment vertical="center" wrapText="1" readingOrder="1"/>
    </xf>
    <xf numFmtId="9" fontId="9" fillId="2" borderId="1" xfId="0" applyNumberFormat="1" applyFont="1" applyFill="1" applyBorder="1" applyAlignment="1">
      <alignment vertical="center" wrapText="1" readingOrder="1"/>
    </xf>
    <xf numFmtId="3" fontId="9" fillId="2" borderId="12" xfId="0" applyNumberFormat="1" applyFont="1" applyFill="1" applyBorder="1" applyAlignment="1">
      <alignment vertical="center" wrapText="1" readingOrder="1"/>
    </xf>
    <xf numFmtId="4" fontId="10" fillId="2" borderId="1" xfId="0" applyNumberFormat="1" applyFont="1" applyFill="1" applyBorder="1" applyAlignment="1">
      <alignment vertical="center" wrapText="1" readingOrder="1"/>
    </xf>
    <xf numFmtId="4" fontId="22" fillId="2" borderId="1" xfId="0" applyNumberFormat="1" applyFont="1" applyFill="1" applyBorder="1" applyAlignment="1">
      <alignment vertical="center" wrapText="1" readingOrder="1"/>
    </xf>
    <xf numFmtId="0" fontId="9" fillId="2" borderId="12" xfId="0" applyFont="1" applyFill="1" applyBorder="1" applyAlignment="1">
      <alignment vertical="center" wrapText="1" readingOrder="1"/>
    </xf>
    <xf numFmtId="0" fontId="9" fillId="0" borderId="12" xfId="0" applyFont="1" applyFill="1" applyBorder="1" applyAlignment="1">
      <alignment vertical="center" wrapText="1" readingOrder="1"/>
    </xf>
    <xf numFmtId="4" fontId="9" fillId="0" borderId="12" xfId="0" applyNumberFormat="1" applyFont="1" applyFill="1" applyBorder="1" applyAlignment="1">
      <alignment vertical="center" wrapText="1" readingOrder="1"/>
    </xf>
    <xf numFmtId="9" fontId="9" fillId="0" borderId="12" xfId="0" applyNumberFormat="1" applyFont="1" applyFill="1" applyBorder="1" applyAlignment="1">
      <alignment vertical="center" wrapText="1" readingOrder="1"/>
    </xf>
    <xf numFmtId="4" fontId="9" fillId="0" borderId="1" xfId="0" applyNumberFormat="1" applyFont="1" applyFill="1" applyBorder="1" applyAlignment="1">
      <alignment vertical="center" wrapText="1" readingOrder="1"/>
    </xf>
    <xf numFmtId="3" fontId="21" fillId="2" borderId="12" xfId="0" applyNumberFormat="1" applyFont="1" applyFill="1" applyBorder="1" applyAlignment="1">
      <alignment vertical="center" wrapText="1" readingOrder="1"/>
    </xf>
    <xf numFmtId="0" fontId="2" fillId="2" borderId="1" xfId="0"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2" fontId="10" fillId="2" borderId="1" xfId="0" applyNumberFormat="1" applyFont="1" applyFill="1" applyBorder="1" applyAlignment="1">
      <alignment vertical="center" wrapText="1" readingOrder="1"/>
    </xf>
    <xf numFmtId="3" fontId="19" fillId="3" borderId="21" xfId="0" applyNumberFormat="1" applyFont="1" applyFill="1" applyBorder="1" applyAlignment="1">
      <alignment vertical="center" readingOrder="1"/>
    </xf>
    <xf numFmtId="0" fontId="14" fillId="3" borderId="14" xfId="0" applyFont="1" applyFill="1" applyBorder="1" applyAlignment="1">
      <alignment vertical="center" wrapText="1" readingOrder="1"/>
    </xf>
    <xf numFmtId="0" fontId="14" fillId="2" borderId="12" xfId="0" applyFont="1" applyFill="1" applyBorder="1" applyAlignment="1">
      <alignment vertical="center" wrapText="1" readingOrder="1"/>
    </xf>
    <xf numFmtId="0" fontId="18" fillId="2" borderId="12" xfId="0" applyFont="1" applyFill="1" applyBorder="1" applyAlignment="1">
      <alignment vertical="center" wrapText="1" readingOrder="1"/>
    </xf>
    <xf numFmtId="0" fontId="10" fillId="2" borderId="12" xfId="0" applyFont="1" applyFill="1" applyBorder="1" applyAlignment="1">
      <alignment vertical="center" wrapText="1" readingOrder="1"/>
    </xf>
    <xf numFmtId="4" fontId="10" fillId="2" borderId="12" xfId="0" applyNumberFormat="1" applyFont="1" applyFill="1" applyBorder="1" applyAlignment="1">
      <alignment vertical="center" wrapText="1" readingOrder="1"/>
    </xf>
    <xf numFmtId="9" fontId="9" fillId="2" borderId="12" xfId="0" applyNumberFormat="1" applyFont="1" applyFill="1" applyBorder="1" applyAlignment="1">
      <alignment vertical="center" wrapText="1" readingOrder="1"/>
    </xf>
    <xf numFmtId="0" fontId="27" fillId="2" borderId="1" xfId="0" applyFont="1" applyFill="1" applyBorder="1" applyAlignment="1">
      <alignment vertical="center" wrapText="1" readingOrder="1"/>
    </xf>
    <xf numFmtId="0" fontId="15" fillId="0" borderId="1" xfId="0" applyFont="1" applyFill="1" applyBorder="1" applyAlignment="1">
      <alignment vertical="center" wrapText="1" readingOrder="1"/>
    </xf>
    <xf numFmtId="9" fontId="9" fillId="0" borderId="1" xfId="0" applyNumberFormat="1" applyFont="1" applyFill="1" applyBorder="1" applyAlignment="1">
      <alignment vertical="center" wrapText="1" readingOrder="1"/>
    </xf>
    <xf numFmtId="0" fontId="15" fillId="0" borderId="14" xfId="0" applyFont="1" applyFill="1" applyBorder="1" applyAlignment="1">
      <alignment vertical="center" wrapText="1" readingOrder="1"/>
    </xf>
    <xf numFmtId="9" fontId="9" fillId="2" borderId="1" xfId="2" applyFont="1" applyFill="1" applyBorder="1" applyAlignment="1">
      <alignment vertical="center" wrapText="1" readingOrder="1"/>
    </xf>
    <xf numFmtId="3" fontId="30" fillId="2" borderId="1" xfId="1"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3" fontId="30" fillId="2" borderId="21" xfId="1" applyNumberFormat="1" applyFont="1" applyFill="1" applyBorder="1" applyAlignment="1">
      <alignment vertical="center" wrapText="1" readingOrder="1"/>
    </xf>
    <xf numFmtId="3" fontId="10" fillId="2" borderId="1" xfId="0" applyNumberFormat="1" applyFont="1" applyFill="1" applyBorder="1" applyAlignment="1">
      <alignment vertical="center" wrapText="1" readingOrder="1"/>
    </xf>
    <xf numFmtId="0" fontId="0" fillId="2" borderId="33" xfId="0" applyFont="1" applyFill="1" applyBorder="1" applyAlignment="1">
      <alignment vertical="center" wrapText="1" readingOrder="1"/>
    </xf>
    <xf numFmtId="3" fontId="17" fillId="2" borderId="1" xfId="1" applyNumberFormat="1" applyFont="1" applyFill="1" applyBorder="1" applyAlignment="1">
      <alignment vertical="center" wrapText="1" readingOrder="1"/>
    </xf>
    <xf numFmtId="0" fontId="18" fillId="2" borderId="1" xfId="0" applyFont="1" applyFill="1" applyBorder="1" applyAlignment="1">
      <alignment vertical="center" wrapText="1" readingOrder="1"/>
    </xf>
    <xf numFmtId="4" fontId="18" fillId="2" borderId="1" xfId="0" applyNumberFormat="1" applyFont="1" applyFill="1" applyBorder="1" applyAlignment="1">
      <alignment vertical="center" wrapText="1" readingOrder="1"/>
    </xf>
    <xf numFmtId="9" fontId="27" fillId="2" borderId="1" xfId="0" applyNumberFormat="1" applyFont="1" applyFill="1" applyBorder="1" applyAlignment="1">
      <alignment vertical="center" wrapText="1" readingOrder="1"/>
    </xf>
    <xf numFmtId="3" fontId="27" fillId="2" borderId="12" xfId="0" applyNumberFormat="1" applyFont="1" applyFill="1" applyBorder="1" applyAlignment="1">
      <alignment vertical="center" wrapText="1" readingOrder="1"/>
    </xf>
    <xf numFmtId="9" fontId="10" fillId="2" borderId="1" xfId="2" applyFont="1" applyFill="1" applyBorder="1" applyAlignment="1">
      <alignment vertical="center" wrapText="1" readingOrder="1"/>
    </xf>
    <xf numFmtId="2" fontId="22" fillId="2" borderId="1" xfId="0" applyNumberFormat="1" applyFont="1" applyFill="1" applyBorder="1" applyAlignment="1">
      <alignment vertical="center" wrapText="1" readingOrder="1"/>
    </xf>
    <xf numFmtId="0" fontId="2" fillId="2" borderId="33" xfId="0" applyFont="1" applyFill="1" applyBorder="1" applyAlignment="1">
      <alignment vertical="center" readingOrder="1"/>
    </xf>
    <xf numFmtId="0" fontId="0" fillId="0" borderId="0" xfId="0" applyAlignment="1">
      <alignment vertical="center" readingOrder="1"/>
    </xf>
    <xf numFmtId="0" fontId="21" fillId="2" borderId="1" xfId="0" applyFont="1" applyFill="1" applyBorder="1" applyAlignment="1">
      <alignment horizontal="left" vertical="center" wrapText="1" indent="1" readingOrder="1"/>
    </xf>
    <xf numFmtId="0" fontId="30" fillId="2"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36" fillId="2"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18" fillId="2" borderId="9" xfId="0" applyNumberFormat="1" applyFont="1" applyFill="1" applyBorder="1" applyAlignment="1">
      <alignment horizontal="left" vertical="center" wrapText="1"/>
    </xf>
    <xf numFmtId="4" fontId="9" fillId="2" borderId="12" xfId="0" applyNumberFormat="1" applyFont="1" applyFill="1" applyBorder="1" applyAlignment="1">
      <alignment vertical="center" wrapText="1" readingOrder="1"/>
    </xf>
    <xf numFmtId="4" fontId="27" fillId="2" borderId="12" xfId="0" applyNumberFormat="1" applyFont="1" applyFill="1" applyBorder="1" applyAlignment="1">
      <alignment vertical="center" wrapText="1" readingOrder="1"/>
    </xf>
    <xf numFmtId="0" fontId="3" fillId="2" borderId="1" xfId="0" applyFont="1" applyFill="1" applyBorder="1" applyAlignment="1">
      <alignment vertical="center" wrapText="1" readingOrder="1"/>
    </xf>
    <xf numFmtId="3" fontId="3" fillId="2" borderId="1" xfId="1" applyNumberFormat="1" applyFont="1" applyFill="1" applyBorder="1" applyAlignment="1">
      <alignment vertical="center" wrapText="1" readingOrder="1"/>
    </xf>
    <xf numFmtId="4" fontId="27" fillId="2" borderId="1" xfId="0" applyNumberFormat="1" applyFont="1" applyFill="1" applyBorder="1" applyAlignment="1">
      <alignment vertical="center" wrapText="1" readingOrder="1"/>
    </xf>
    <xf numFmtId="2" fontId="18" fillId="2" borderId="1" xfId="0" applyNumberFormat="1" applyFont="1" applyFill="1" applyBorder="1" applyAlignment="1">
      <alignment vertical="center" wrapText="1" readingOrder="1"/>
    </xf>
    <xf numFmtId="9" fontId="9" fillId="0" borderId="1" xfId="2" applyFont="1" applyFill="1" applyBorder="1" applyAlignment="1">
      <alignment horizontal="center" vertical="center" wrapText="1" readingOrder="1"/>
    </xf>
    <xf numFmtId="0" fontId="27"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7" fillId="2" borderId="1" xfId="0" applyFont="1" applyFill="1" applyBorder="1" applyAlignment="1">
      <alignment horizontal="left" vertical="center" wrapText="1"/>
    </xf>
    <xf numFmtId="4" fontId="33" fillId="5" borderId="2" xfId="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9" fillId="3" borderId="7" xfId="1" applyNumberFormat="1" applyFont="1" applyFill="1" applyBorder="1" applyAlignment="1">
      <alignment horizontal="center" vertical="center" wrapText="1"/>
    </xf>
    <xf numFmtId="4" fontId="19" fillId="3" borderId="1" xfId="1"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3" fontId="3" fillId="2" borderId="1" xfId="1" applyNumberFormat="1" applyFont="1" applyFill="1" applyBorder="1" applyAlignment="1">
      <alignment horizontal="left" vertical="center" wrapText="1"/>
    </xf>
    <xf numFmtId="3" fontId="27" fillId="2" borderId="1" xfId="0" applyNumberFormat="1" applyFont="1" applyFill="1" applyBorder="1" applyAlignment="1">
      <alignment horizontal="left" vertical="center" wrapText="1"/>
    </xf>
    <xf numFmtId="2" fontId="18" fillId="2" borderId="1" xfId="0" applyNumberFormat="1" applyFont="1" applyFill="1" applyBorder="1" applyAlignment="1">
      <alignment horizontal="left" vertical="center" wrapText="1"/>
    </xf>
    <xf numFmtId="4" fontId="18" fillId="2" borderId="1" xfId="0" applyNumberFormat="1" applyFont="1" applyFill="1" applyBorder="1" applyAlignment="1">
      <alignment horizontal="left" vertical="center" wrapText="1"/>
    </xf>
    <xf numFmtId="10" fontId="27" fillId="2" borderId="1" xfId="0" applyNumberFormat="1" applyFont="1" applyFill="1" applyBorder="1" applyAlignment="1">
      <alignment horizontal="left" vertical="center" wrapText="1"/>
    </xf>
    <xf numFmtId="0" fontId="3" fillId="2" borderId="28" xfId="0" applyFont="1" applyFill="1" applyBorder="1" applyAlignment="1">
      <alignment horizontal="left" vertical="center" wrapText="1"/>
    </xf>
    <xf numFmtId="3" fontId="27" fillId="2" borderId="28" xfId="0" applyNumberFormat="1" applyFont="1" applyFill="1" applyBorder="1" applyAlignment="1">
      <alignment horizontal="left" vertical="center" wrapText="1"/>
    </xf>
    <xf numFmtId="2" fontId="18" fillId="2" borderId="28" xfId="0" applyNumberFormat="1" applyFont="1" applyFill="1" applyBorder="1" applyAlignment="1">
      <alignment horizontal="left" vertical="center" wrapText="1"/>
    </xf>
    <xf numFmtId="4" fontId="18" fillId="2" borderId="0" xfId="0" applyNumberFormat="1" applyFont="1" applyFill="1" applyBorder="1" applyAlignment="1">
      <alignment horizontal="left" vertical="center" wrapText="1"/>
    </xf>
    <xf numFmtId="2" fontId="27" fillId="2" borderId="1" xfId="0" applyNumberFormat="1" applyFont="1" applyFill="1" applyBorder="1" applyAlignment="1">
      <alignment horizontal="left" vertical="center" wrapText="1"/>
    </xf>
    <xf numFmtId="0" fontId="3" fillId="2" borderId="35" xfId="0" applyFont="1" applyFill="1" applyBorder="1" applyAlignment="1">
      <alignment horizontal="left" vertical="center" wrapText="1"/>
    </xf>
    <xf numFmtId="3" fontId="27" fillId="2" borderId="35" xfId="0" applyNumberFormat="1" applyFont="1" applyFill="1" applyBorder="1" applyAlignment="1">
      <alignment horizontal="left" vertical="center" wrapText="1"/>
    </xf>
    <xf numFmtId="2" fontId="18" fillId="2" borderId="35"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0" fontId="6" fillId="3" borderId="6" xfId="0" applyFont="1" applyFill="1" applyBorder="1" applyAlignment="1">
      <alignment horizontal="center" vertical="center"/>
    </xf>
    <xf numFmtId="2" fontId="18"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3" fontId="15" fillId="5" borderId="1" xfId="1" applyNumberFormat="1" applyFont="1" applyFill="1" applyBorder="1" applyAlignment="1">
      <alignment horizontal="center" vertical="center" wrapText="1"/>
    </xf>
    <xf numFmtId="3" fontId="19" fillId="3" borderId="17" xfId="1"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3" fontId="19" fillId="3" borderId="22"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3" fontId="3" fillId="2" borderId="28" xfId="1" applyNumberFormat="1" applyFont="1" applyFill="1" applyBorder="1" applyAlignment="1">
      <alignment horizontal="center" vertical="center" wrapText="1"/>
    </xf>
    <xf numFmtId="3" fontId="6" fillId="3" borderId="22" xfId="1" applyNumberFormat="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3" fontId="8" fillId="2" borderId="1" xfId="1" applyNumberFormat="1" applyFont="1" applyFill="1" applyBorder="1" applyAlignment="1">
      <alignment horizontal="center" vertical="center" wrapText="1"/>
    </xf>
    <xf numFmtId="3" fontId="19" fillId="3" borderId="7" xfId="1" applyNumberFormat="1" applyFont="1" applyFill="1" applyBorder="1" applyAlignment="1">
      <alignment horizontal="center" vertical="center" wrapText="1"/>
    </xf>
    <xf numFmtId="3" fontId="3" fillId="2" borderId="35" xfId="1" applyNumberFormat="1" applyFont="1" applyFill="1" applyBorder="1" applyAlignment="1">
      <alignment horizontal="center" vertical="center" wrapText="1"/>
    </xf>
    <xf numFmtId="3" fontId="27" fillId="2" borderId="1" xfId="1" applyNumberFormat="1"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0" fontId="4" fillId="2" borderId="0" xfId="0" applyFont="1" applyFill="1" applyAlignment="1">
      <alignment horizontal="center"/>
    </xf>
    <xf numFmtId="0" fontId="8" fillId="2"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4" xfId="0" applyFont="1" applyFill="1" applyBorder="1" applyAlignment="1">
      <alignment horizontal="center" vertical="center" wrapText="1"/>
    </xf>
    <xf numFmtId="10" fontId="42" fillId="2" borderId="1" xfId="2"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2" applyFont="1" applyFill="1" applyBorder="1" applyAlignment="1">
      <alignment horizontal="center" vertical="center" wrapText="1"/>
    </xf>
    <xf numFmtId="10" fontId="18" fillId="2" borderId="1" xfId="2" applyNumberFormat="1" applyFont="1" applyFill="1" applyBorder="1" applyAlignment="1">
      <alignment horizontal="center" vertical="center" wrapText="1"/>
    </xf>
    <xf numFmtId="2" fontId="44" fillId="2" borderId="1" xfId="0" applyNumberFormat="1" applyFont="1" applyFill="1" applyBorder="1" applyAlignment="1">
      <alignment horizontal="left" vertical="center" wrapText="1"/>
    </xf>
    <xf numFmtId="9" fontId="18" fillId="2" borderId="28" xfId="2" applyFont="1" applyFill="1" applyBorder="1" applyAlignment="1">
      <alignment horizontal="center" vertical="center" wrapText="1"/>
    </xf>
    <xf numFmtId="4" fontId="18" fillId="2" borderId="9" xfId="0" applyNumberFormat="1" applyFont="1" applyFill="1" applyBorder="1" applyAlignment="1">
      <alignment horizontal="center" vertical="center" wrapText="1"/>
    </xf>
    <xf numFmtId="9" fontId="42" fillId="0" borderId="1" xfId="2"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0" fontId="17" fillId="2" borderId="0" xfId="0" applyFont="1" applyFill="1" applyBorder="1" applyAlignment="1">
      <alignment horizontal="right" vertical="center"/>
    </xf>
    <xf numFmtId="0" fontId="38" fillId="2" borderId="0" xfId="0" applyFont="1" applyFill="1" applyBorder="1" applyAlignment="1">
      <alignment horizontal="center" vertical="center"/>
    </xf>
    <xf numFmtId="3" fontId="6" fillId="3" borderId="7" xfId="0" applyNumberFormat="1" applyFont="1" applyFill="1" applyBorder="1" applyAlignment="1">
      <alignment horizontal="center" vertical="center"/>
    </xf>
    <xf numFmtId="4" fontId="10" fillId="2" borderId="9" xfId="0" applyNumberFormat="1" applyFont="1" applyFill="1" applyBorder="1" applyAlignment="1">
      <alignment horizontal="center" vertical="center" wrapText="1"/>
    </xf>
    <xf numFmtId="2" fontId="6" fillId="3" borderId="17" xfId="0" applyNumberFormat="1" applyFont="1" applyFill="1" applyBorder="1" applyAlignment="1">
      <alignment horizontal="center" vertical="center" wrapText="1"/>
    </xf>
    <xf numFmtId="2" fontId="6" fillId="3" borderId="18"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xf numFmtId="3" fontId="6" fillId="3" borderId="7" xfId="1"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2" fontId="6" fillId="3" borderId="31" xfId="0" applyNumberFormat="1" applyFont="1" applyFill="1" applyBorder="1" applyAlignment="1">
      <alignment horizontal="center" vertical="center" wrapText="1"/>
    </xf>
    <xf numFmtId="2" fontId="18" fillId="2" borderId="35" xfId="0" applyNumberFormat="1" applyFont="1" applyFill="1" applyBorder="1" applyAlignment="1">
      <alignment horizontal="center" vertical="center" wrapText="1"/>
    </xf>
    <xf numFmtId="3" fontId="6" fillId="3" borderId="22" xfId="0" applyNumberFormat="1" applyFont="1" applyFill="1" applyBorder="1" applyAlignment="1">
      <alignment horizontal="center" vertical="center"/>
    </xf>
    <xf numFmtId="9" fontId="18" fillId="2" borderId="35" xfId="2" applyFont="1" applyFill="1" applyBorder="1" applyAlignment="1">
      <alignment horizontal="center" vertical="center" wrapText="1"/>
    </xf>
    <xf numFmtId="0" fontId="12" fillId="3" borderId="0" xfId="0" applyFont="1" applyFill="1" applyAlignment="1">
      <alignment horizontal="center"/>
    </xf>
    <xf numFmtId="0" fontId="25" fillId="2" borderId="0" xfId="0" applyFont="1" applyFill="1" applyAlignment="1">
      <alignment horizontal="center"/>
    </xf>
    <xf numFmtId="0" fontId="17" fillId="2" borderId="0" xfId="0" applyFont="1" applyFill="1" applyBorder="1" applyAlignment="1">
      <alignment horizontal="center" vertical="center" wrapText="1"/>
    </xf>
    <xf numFmtId="0" fontId="17" fillId="0" borderId="0" xfId="0" applyFont="1" applyAlignment="1">
      <alignment wrapText="1"/>
    </xf>
    <xf numFmtId="0" fontId="17" fillId="2" borderId="0" xfId="0" applyFont="1" applyFill="1" applyBorder="1" applyAlignment="1">
      <alignment horizontal="center"/>
    </xf>
    <xf numFmtId="0" fontId="6" fillId="3" borderId="1"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17" fillId="2" borderId="5" xfId="0" applyFont="1" applyFill="1" applyBorder="1" applyAlignment="1">
      <alignment horizontal="right"/>
    </xf>
    <xf numFmtId="0" fontId="8" fillId="2" borderId="5" xfId="0" applyFont="1" applyFill="1" applyBorder="1" applyAlignment="1">
      <alignment horizontal="right"/>
    </xf>
    <xf numFmtId="0" fontId="17" fillId="2" borderId="0" xfId="0" applyFont="1" applyFill="1" applyAlignment="1">
      <alignment horizontal="center"/>
    </xf>
    <xf numFmtId="0" fontId="17" fillId="2" borderId="0" xfId="0" applyFont="1" applyFill="1" applyBorder="1" applyAlignment="1">
      <alignment horizontal="center" vertical="center"/>
    </xf>
    <xf numFmtId="0" fontId="17" fillId="2" borderId="5" xfId="0" applyFont="1" applyFill="1" applyBorder="1" applyAlignment="1">
      <alignment horizontal="right" vertical="center"/>
    </xf>
    <xf numFmtId="0" fontId="8" fillId="2" borderId="5" xfId="0" applyFont="1" applyFill="1" applyBorder="1" applyAlignment="1">
      <alignment horizontal="right" vertical="center"/>
    </xf>
    <xf numFmtId="0" fontId="20" fillId="5" borderId="1" xfId="0" applyFont="1" applyFill="1" applyBorder="1" applyAlignment="1">
      <alignment horizontal="center" vertical="center"/>
    </xf>
    <xf numFmtId="2" fontId="18" fillId="2" borderId="1" xfId="0" applyNumberFormat="1" applyFont="1" applyFill="1" applyBorder="1" applyAlignment="1">
      <alignment horizontal="left" vertical="center" wrapText="1"/>
    </xf>
    <xf numFmtId="0" fontId="19" fillId="3" borderId="16" xfId="0" applyFont="1" applyFill="1" applyBorder="1" applyAlignment="1">
      <alignment horizontal="left" vertical="center"/>
    </xf>
    <xf numFmtId="0" fontId="19" fillId="3" borderId="5" xfId="0" applyFont="1" applyFill="1" applyBorder="1" applyAlignment="1">
      <alignment horizontal="left" vertical="center"/>
    </xf>
    <xf numFmtId="4" fontId="18" fillId="2" borderId="12"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9" fillId="3" borderId="14" xfId="0" applyFont="1" applyFill="1" applyBorder="1" applyAlignment="1">
      <alignment horizontal="left" vertical="center"/>
    </xf>
    <xf numFmtId="0" fontId="19" fillId="3" borderId="21" xfId="0" applyFont="1" applyFill="1" applyBorder="1" applyAlignment="1">
      <alignment horizontal="left"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21" xfId="0" applyFont="1" applyFill="1" applyBorder="1" applyAlignment="1">
      <alignment horizontal="left" vertical="center"/>
    </xf>
    <xf numFmtId="0" fontId="6" fillId="3" borderId="29" xfId="0" applyFont="1" applyFill="1" applyBorder="1" applyAlignment="1">
      <alignment horizontal="left" vertical="center"/>
    </xf>
    <xf numFmtId="0" fontId="19" fillId="3" borderId="6" xfId="0" applyFont="1" applyFill="1" applyBorder="1" applyAlignment="1">
      <alignment horizontal="left" vertical="center"/>
    </xf>
    <xf numFmtId="0" fontId="19" fillId="3" borderId="30" xfId="0" applyFont="1" applyFill="1" applyBorder="1" applyAlignment="1">
      <alignment horizontal="left" vertical="center"/>
    </xf>
    <xf numFmtId="0" fontId="19" fillId="3" borderId="14" xfId="0" applyFont="1" applyFill="1" applyBorder="1" applyAlignment="1">
      <alignment vertical="center" readingOrder="1"/>
    </xf>
    <xf numFmtId="0" fontId="19" fillId="3" borderId="21" xfId="0" applyFont="1" applyFill="1" applyBorder="1" applyAlignment="1">
      <alignment vertical="center" readingOrder="1"/>
    </xf>
    <xf numFmtId="0" fontId="19" fillId="3" borderId="14" xfId="0" applyFont="1" applyFill="1" applyBorder="1" applyAlignment="1">
      <alignment horizontal="center" vertical="center"/>
    </xf>
    <xf numFmtId="0" fontId="19" fillId="3" borderId="21" xfId="0" applyFont="1" applyFill="1" applyBorder="1" applyAlignment="1">
      <alignment horizontal="center" vertical="center"/>
    </xf>
    <xf numFmtId="0" fontId="15" fillId="5" borderId="21" xfId="0" applyFont="1" applyFill="1" applyBorder="1" applyAlignment="1">
      <alignment horizontal="center" vertical="center" wrapText="1"/>
    </xf>
    <xf numFmtId="0" fontId="32" fillId="3" borderId="14" xfId="0" applyFont="1" applyFill="1" applyBorder="1" applyAlignment="1">
      <alignment horizontal="center" vertical="center"/>
    </xf>
    <xf numFmtId="0" fontId="32" fillId="3" borderId="21" xfId="0" applyFont="1" applyFill="1" applyBorder="1" applyAlignment="1">
      <alignment horizontal="center" vertical="center"/>
    </xf>
    <xf numFmtId="0" fontId="15" fillId="5" borderId="5" xfId="0" applyFont="1" applyFill="1" applyBorder="1" applyAlignment="1">
      <alignment horizontal="center" vertical="center" wrapText="1"/>
    </xf>
    <xf numFmtId="0" fontId="25" fillId="0" borderId="0" xfId="0" applyFont="1" applyAlignment="1">
      <alignment horizontal="center"/>
    </xf>
    <xf numFmtId="0" fontId="17" fillId="0" borderId="0" xfId="0" applyFont="1" applyBorder="1" applyAlignment="1">
      <alignment horizontal="center" vertical="center"/>
    </xf>
    <xf numFmtId="0" fontId="39" fillId="2" borderId="4" xfId="0" applyFont="1" applyFill="1" applyBorder="1" applyAlignment="1">
      <alignment horizontal="center" vertical="center"/>
    </xf>
    <xf numFmtId="0" fontId="39" fillId="2" borderId="0"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32</xdr:row>
      <xdr:rowOff>0</xdr:rowOff>
    </xdr:from>
    <xdr:ext cx="184731" cy="264560"/>
    <xdr:sp macro="" textlink="">
      <xdr:nvSpPr>
        <xdr:cNvPr id="1435" name="3 CuadroTexto">
          <a:extLst>
            <a:ext uri="{FF2B5EF4-FFF2-40B4-BE49-F238E27FC236}">
              <a16:creationId xmlns:a16="http://schemas.microsoft.com/office/drawing/2014/main" xmlns=""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6" name="4 CuadroTexto">
          <a:extLst>
            <a:ext uri="{FF2B5EF4-FFF2-40B4-BE49-F238E27FC236}">
              <a16:creationId xmlns:a16="http://schemas.microsoft.com/office/drawing/2014/main" xmlns=""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7" name="5 CuadroTexto">
          <a:extLst>
            <a:ext uri="{FF2B5EF4-FFF2-40B4-BE49-F238E27FC236}">
              <a16:creationId xmlns:a16="http://schemas.microsoft.com/office/drawing/2014/main" xmlns=""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8" name="6 CuadroTexto">
          <a:extLst>
            <a:ext uri="{FF2B5EF4-FFF2-40B4-BE49-F238E27FC236}">
              <a16:creationId xmlns:a16="http://schemas.microsoft.com/office/drawing/2014/main" xmlns=""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9" name="1 CuadroTexto">
          <a:extLst>
            <a:ext uri="{FF2B5EF4-FFF2-40B4-BE49-F238E27FC236}">
              <a16:creationId xmlns:a16="http://schemas.microsoft.com/office/drawing/2014/main" xmlns=""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0" name="2 CuadroTexto">
          <a:extLst>
            <a:ext uri="{FF2B5EF4-FFF2-40B4-BE49-F238E27FC236}">
              <a16:creationId xmlns:a16="http://schemas.microsoft.com/office/drawing/2014/main" xmlns=""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1" name="3 CuadroTexto">
          <a:extLst>
            <a:ext uri="{FF2B5EF4-FFF2-40B4-BE49-F238E27FC236}">
              <a16:creationId xmlns:a16="http://schemas.microsoft.com/office/drawing/2014/main" xmlns=""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2" name="4 CuadroTexto">
          <a:extLst>
            <a:ext uri="{FF2B5EF4-FFF2-40B4-BE49-F238E27FC236}">
              <a16:creationId xmlns:a16="http://schemas.microsoft.com/office/drawing/2014/main" xmlns=""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3" name="5 CuadroTexto">
          <a:extLst>
            <a:ext uri="{FF2B5EF4-FFF2-40B4-BE49-F238E27FC236}">
              <a16:creationId xmlns:a16="http://schemas.microsoft.com/office/drawing/2014/main" xmlns=""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4" name="6 CuadroTexto">
          <a:extLst>
            <a:ext uri="{FF2B5EF4-FFF2-40B4-BE49-F238E27FC236}">
              <a16:creationId xmlns:a16="http://schemas.microsoft.com/office/drawing/2014/main" xmlns=""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5" name="2 CuadroTexto">
          <a:extLst>
            <a:ext uri="{FF2B5EF4-FFF2-40B4-BE49-F238E27FC236}">
              <a16:creationId xmlns:a16="http://schemas.microsoft.com/office/drawing/2014/main" xmlns=""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6" name="3 CuadroTexto">
          <a:extLst>
            <a:ext uri="{FF2B5EF4-FFF2-40B4-BE49-F238E27FC236}">
              <a16:creationId xmlns:a16="http://schemas.microsoft.com/office/drawing/2014/main" xmlns=""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7" name="4 CuadroTexto">
          <a:extLst>
            <a:ext uri="{FF2B5EF4-FFF2-40B4-BE49-F238E27FC236}">
              <a16:creationId xmlns:a16="http://schemas.microsoft.com/office/drawing/2014/main" xmlns=""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8" name="5 CuadroTexto">
          <a:extLst>
            <a:ext uri="{FF2B5EF4-FFF2-40B4-BE49-F238E27FC236}">
              <a16:creationId xmlns:a16="http://schemas.microsoft.com/office/drawing/2014/main" xmlns=""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9" name="6 CuadroTexto">
          <a:extLst>
            <a:ext uri="{FF2B5EF4-FFF2-40B4-BE49-F238E27FC236}">
              <a16:creationId xmlns:a16="http://schemas.microsoft.com/office/drawing/2014/main" xmlns=""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0" name="1 CuadroTexto">
          <a:extLst>
            <a:ext uri="{FF2B5EF4-FFF2-40B4-BE49-F238E27FC236}">
              <a16:creationId xmlns:a16="http://schemas.microsoft.com/office/drawing/2014/main" xmlns=""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1" name="2 CuadroTexto">
          <a:extLst>
            <a:ext uri="{FF2B5EF4-FFF2-40B4-BE49-F238E27FC236}">
              <a16:creationId xmlns:a16="http://schemas.microsoft.com/office/drawing/2014/main" xmlns=""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2" name="3 CuadroTexto">
          <a:extLst>
            <a:ext uri="{FF2B5EF4-FFF2-40B4-BE49-F238E27FC236}">
              <a16:creationId xmlns:a16="http://schemas.microsoft.com/office/drawing/2014/main" xmlns=""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3" name="4 CuadroTexto">
          <a:extLst>
            <a:ext uri="{FF2B5EF4-FFF2-40B4-BE49-F238E27FC236}">
              <a16:creationId xmlns:a16="http://schemas.microsoft.com/office/drawing/2014/main" xmlns=""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4" name="5 CuadroTexto">
          <a:extLst>
            <a:ext uri="{FF2B5EF4-FFF2-40B4-BE49-F238E27FC236}">
              <a16:creationId xmlns:a16="http://schemas.microsoft.com/office/drawing/2014/main" xmlns=""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5" name="6 CuadroTexto">
          <a:extLst>
            <a:ext uri="{FF2B5EF4-FFF2-40B4-BE49-F238E27FC236}">
              <a16:creationId xmlns:a16="http://schemas.microsoft.com/office/drawing/2014/main" xmlns=""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6" name="2 CuadroTexto">
          <a:extLst>
            <a:ext uri="{FF2B5EF4-FFF2-40B4-BE49-F238E27FC236}">
              <a16:creationId xmlns:a16="http://schemas.microsoft.com/office/drawing/2014/main" xmlns=""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7" name="3 CuadroTexto">
          <a:extLst>
            <a:ext uri="{FF2B5EF4-FFF2-40B4-BE49-F238E27FC236}">
              <a16:creationId xmlns:a16="http://schemas.microsoft.com/office/drawing/2014/main" xmlns=""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8" name="4 CuadroTexto">
          <a:extLst>
            <a:ext uri="{FF2B5EF4-FFF2-40B4-BE49-F238E27FC236}">
              <a16:creationId xmlns:a16="http://schemas.microsoft.com/office/drawing/2014/main" xmlns=""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9" name="5 CuadroTexto">
          <a:extLst>
            <a:ext uri="{FF2B5EF4-FFF2-40B4-BE49-F238E27FC236}">
              <a16:creationId xmlns:a16="http://schemas.microsoft.com/office/drawing/2014/main" xmlns=""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0" name="6 CuadroTexto">
          <a:extLst>
            <a:ext uri="{FF2B5EF4-FFF2-40B4-BE49-F238E27FC236}">
              <a16:creationId xmlns:a16="http://schemas.microsoft.com/office/drawing/2014/main" xmlns=""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1" name="1 CuadroTexto">
          <a:extLst>
            <a:ext uri="{FF2B5EF4-FFF2-40B4-BE49-F238E27FC236}">
              <a16:creationId xmlns:a16="http://schemas.microsoft.com/office/drawing/2014/main" xmlns=""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2" name="2 CuadroTexto">
          <a:extLst>
            <a:ext uri="{FF2B5EF4-FFF2-40B4-BE49-F238E27FC236}">
              <a16:creationId xmlns:a16="http://schemas.microsoft.com/office/drawing/2014/main" xmlns=""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3" name="3 CuadroTexto">
          <a:extLst>
            <a:ext uri="{FF2B5EF4-FFF2-40B4-BE49-F238E27FC236}">
              <a16:creationId xmlns:a16="http://schemas.microsoft.com/office/drawing/2014/main" xmlns=""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4" name="4 CuadroTexto">
          <a:extLst>
            <a:ext uri="{FF2B5EF4-FFF2-40B4-BE49-F238E27FC236}">
              <a16:creationId xmlns:a16="http://schemas.microsoft.com/office/drawing/2014/main" xmlns=""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5" name="5 CuadroTexto">
          <a:extLst>
            <a:ext uri="{FF2B5EF4-FFF2-40B4-BE49-F238E27FC236}">
              <a16:creationId xmlns:a16="http://schemas.microsoft.com/office/drawing/2014/main" xmlns=""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6" name="6 CuadroTexto">
          <a:extLst>
            <a:ext uri="{FF2B5EF4-FFF2-40B4-BE49-F238E27FC236}">
              <a16:creationId xmlns:a16="http://schemas.microsoft.com/office/drawing/2014/main" xmlns=""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7" name="2 CuadroTexto">
          <a:extLst>
            <a:ext uri="{FF2B5EF4-FFF2-40B4-BE49-F238E27FC236}">
              <a16:creationId xmlns:a16="http://schemas.microsoft.com/office/drawing/2014/main" xmlns=""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8" name="3 CuadroTexto">
          <a:extLst>
            <a:ext uri="{FF2B5EF4-FFF2-40B4-BE49-F238E27FC236}">
              <a16:creationId xmlns:a16="http://schemas.microsoft.com/office/drawing/2014/main" xmlns=""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9" name="4 CuadroTexto">
          <a:extLst>
            <a:ext uri="{FF2B5EF4-FFF2-40B4-BE49-F238E27FC236}">
              <a16:creationId xmlns:a16="http://schemas.microsoft.com/office/drawing/2014/main" xmlns=""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0" name="5 CuadroTexto">
          <a:extLst>
            <a:ext uri="{FF2B5EF4-FFF2-40B4-BE49-F238E27FC236}">
              <a16:creationId xmlns:a16="http://schemas.microsoft.com/office/drawing/2014/main" xmlns=""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1" name="6 CuadroTexto">
          <a:extLst>
            <a:ext uri="{FF2B5EF4-FFF2-40B4-BE49-F238E27FC236}">
              <a16:creationId xmlns:a16="http://schemas.microsoft.com/office/drawing/2014/main" xmlns=""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2" name="1 CuadroTexto">
          <a:extLst>
            <a:ext uri="{FF2B5EF4-FFF2-40B4-BE49-F238E27FC236}">
              <a16:creationId xmlns:a16="http://schemas.microsoft.com/office/drawing/2014/main" xmlns=""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3" name="2 CuadroTexto">
          <a:extLst>
            <a:ext uri="{FF2B5EF4-FFF2-40B4-BE49-F238E27FC236}">
              <a16:creationId xmlns:a16="http://schemas.microsoft.com/office/drawing/2014/main" xmlns=""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4" name="3 CuadroTexto">
          <a:extLst>
            <a:ext uri="{FF2B5EF4-FFF2-40B4-BE49-F238E27FC236}">
              <a16:creationId xmlns:a16="http://schemas.microsoft.com/office/drawing/2014/main" xmlns=""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5" name="4 CuadroTexto">
          <a:extLst>
            <a:ext uri="{FF2B5EF4-FFF2-40B4-BE49-F238E27FC236}">
              <a16:creationId xmlns:a16="http://schemas.microsoft.com/office/drawing/2014/main" xmlns=""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6" name="5 CuadroTexto">
          <a:extLst>
            <a:ext uri="{FF2B5EF4-FFF2-40B4-BE49-F238E27FC236}">
              <a16:creationId xmlns:a16="http://schemas.microsoft.com/office/drawing/2014/main" xmlns=""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7" name="6 CuadroTexto">
          <a:extLst>
            <a:ext uri="{FF2B5EF4-FFF2-40B4-BE49-F238E27FC236}">
              <a16:creationId xmlns:a16="http://schemas.microsoft.com/office/drawing/2014/main" xmlns=""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209550</xdr:colOff>
      <xdr:row>3</xdr:row>
      <xdr:rowOff>74295</xdr:rowOff>
    </xdr:from>
    <xdr:ext cx="646449" cy="857250"/>
    <xdr:pic>
      <xdr:nvPicPr>
        <xdr:cNvPr id="1478" name="Imagen 1477">
          <a:extLst>
            <a:ext uri="{FF2B5EF4-FFF2-40B4-BE49-F238E27FC236}">
              <a16:creationId xmlns:a16="http://schemas.microsoft.com/office/drawing/2014/main" xmlns=""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74370"/>
          <a:ext cx="646449" cy="857250"/>
        </a:xfrm>
        <a:prstGeom prst="rect">
          <a:avLst/>
        </a:prstGeom>
      </xdr:spPr>
    </xdr:pic>
    <xdr:clientData/>
  </xdr:oneCellAnchor>
  <xdr:oneCellAnchor>
    <xdr:from>
      <xdr:col>4</xdr:col>
      <xdr:colOff>266700</xdr:colOff>
      <xdr:row>32</xdr:row>
      <xdr:rowOff>0</xdr:rowOff>
    </xdr:from>
    <xdr:ext cx="184731" cy="264560"/>
    <xdr:sp macro="" textlink="">
      <xdr:nvSpPr>
        <xdr:cNvPr id="1479" name="3 CuadroTexto">
          <a:extLst>
            <a:ext uri="{FF2B5EF4-FFF2-40B4-BE49-F238E27FC236}">
              <a16:creationId xmlns:a16="http://schemas.microsoft.com/office/drawing/2014/main" xmlns=""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0" name="4 CuadroTexto">
          <a:extLst>
            <a:ext uri="{FF2B5EF4-FFF2-40B4-BE49-F238E27FC236}">
              <a16:creationId xmlns:a16="http://schemas.microsoft.com/office/drawing/2014/main" xmlns=""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1" name="5 CuadroTexto">
          <a:extLst>
            <a:ext uri="{FF2B5EF4-FFF2-40B4-BE49-F238E27FC236}">
              <a16:creationId xmlns:a16="http://schemas.microsoft.com/office/drawing/2014/main" xmlns=""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2" name="6 CuadroTexto">
          <a:extLst>
            <a:ext uri="{FF2B5EF4-FFF2-40B4-BE49-F238E27FC236}">
              <a16:creationId xmlns:a16="http://schemas.microsoft.com/office/drawing/2014/main" xmlns=""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3" name="1 CuadroTexto">
          <a:extLst>
            <a:ext uri="{FF2B5EF4-FFF2-40B4-BE49-F238E27FC236}">
              <a16:creationId xmlns:a16="http://schemas.microsoft.com/office/drawing/2014/main" xmlns=""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4" name="2 CuadroTexto">
          <a:extLst>
            <a:ext uri="{FF2B5EF4-FFF2-40B4-BE49-F238E27FC236}">
              <a16:creationId xmlns:a16="http://schemas.microsoft.com/office/drawing/2014/main" xmlns=""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5" name="3 CuadroTexto">
          <a:extLst>
            <a:ext uri="{FF2B5EF4-FFF2-40B4-BE49-F238E27FC236}">
              <a16:creationId xmlns:a16="http://schemas.microsoft.com/office/drawing/2014/main" xmlns=""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7" name="3 CuadroTexto">
          <a:extLst>
            <a:ext uri="{FF2B5EF4-FFF2-40B4-BE49-F238E27FC236}">
              <a16:creationId xmlns:a16="http://schemas.microsoft.com/office/drawing/2014/main" xmlns=""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8" name="4 CuadroTexto">
          <a:extLst>
            <a:ext uri="{FF2B5EF4-FFF2-40B4-BE49-F238E27FC236}">
              <a16:creationId xmlns:a16="http://schemas.microsoft.com/office/drawing/2014/main" xmlns=""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9" name="5 CuadroTexto">
          <a:extLst>
            <a:ext uri="{FF2B5EF4-FFF2-40B4-BE49-F238E27FC236}">
              <a16:creationId xmlns:a16="http://schemas.microsoft.com/office/drawing/2014/main" xmlns=""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0" name="6 CuadroTexto">
          <a:extLst>
            <a:ext uri="{FF2B5EF4-FFF2-40B4-BE49-F238E27FC236}">
              <a16:creationId xmlns:a16="http://schemas.microsoft.com/office/drawing/2014/main" xmlns=""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1" name="1 CuadroTexto">
          <a:extLst>
            <a:ext uri="{FF2B5EF4-FFF2-40B4-BE49-F238E27FC236}">
              <a16:creationId xmlns:a16="http://schemas.microsoft.com/office/drawing/2014/main" xmlns=""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2" name="2 CuadroTexto">
          <a:extLst>
            <a:ext uri="{FF2B5EF4-FFF2-40B4-BE49-F238E27FC236}">
              <a16:creationId xmlns:a16="http://schemas.microsoft.com/office/drawing/2014/main" xmlns=""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3" name="3 CuadroTexto">
          <a:extLst>
            <a:ext uri="{FF2B5EF4-FFF2-40B4-BE49-F238E27FC236}">
              <a16:creationId xmlns:a16="http://schemas.microsoft.com/office/drawing/2014/main" xmlns=""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4" name="4 CuadroTexto">
          <a:extLst>
            <a:ext uri="{FF2B5EF4-FFF2-40B4-BE49-F238E27FC236}">
              <a16:creationId xmlns:a16="http://schemas.microsoft.com/office/drawing/2014/main" xmlns=""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5" name="5 CuadroTexto">
          <a:extLst>
            <a:ext uri="{FF2B5EF4-FFF2-40B4-BE49-F238E27FC236}">
              <a16:creationId xmlns:a16="http://schemas.microsoft.com/office/drawing/2014/main" xmlns=""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6" name="6 CuadroTexto">
          <a:extLst>
            <a:ext uri="{FF2B5EF4-FFF2-40B4-BE49-F238E27FC236}">
              <a16:creationId xmlns:a16="http://schemas.microsoft.com/office/drawing/2014/main" xmlns=""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7" name="2 CuadroTexto">
          <a:extLst>
            <a:ext uri="{FF2B5EF4-FFF2-40B4-BE49-F238E27FC236}">
              <a16:creationId xmlns:a16="http://schemas.microsoft.com/office/drawing/2014/main" xmlns=""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8" name="3 CuadroTexto">
          <a:extLst>
            <a:ext uri="{FF2B5EF4-FFF2-40B4-BE49-F238E27FC236}">
              <a16:creationId xmlns:a16="http://schemas.microsoft.com/office/drawing/2014/main" xmlns=""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9" name="4 CuadroTexto">
          <a:extLst>
            <a:ext uri="{FF2B5EF4-FFF2-40B4-BE49-F238E27FC236}">
              <a16:creationId xmlns:a16="http://schemas.microsoft.com/office/drawing/2014/main" xmlns=""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0" name="5 CuadroTexto">
          <a:extLst>
            <a:ext uri="{FF2B5EF4-FFF2-40B4-BE49-F238E27FC236}">
              <a16:creationId xmlns:a16="http://schemas.microsoft.com/office/drawing/2014/main" xmlns=""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1" name="6 CuadroTexto">
          <a:extLst>
            <a:ext uri="{FF2B5EF4-FFF2-40B4-BE49-F238E27FC236}">
              <a16:creationId xmlns:a16="http://schemas.microsoft.com/office/drawing/2014/main" xmlns=""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2" name="1 CuadroTexto">
          <a:extLst>
            <a:ext uri="{FF2B5EF4-FFF2-40B4-BE49-F238E27FC236}">
              <a16:creationId xmlns:a16="http://schemas.microsoft.com/office/drawing/2014/main" xmlns=""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3" name="2 CuadroTexto">
          <a:extLst>
            <a:ext uri="{FF2B5EF4-FFF2-40B4-BE49-F238E27FC236}">
              <a16:creationId xmlns:a16="http://schemas.microsoft.com/office/drawing/2014/main" xmlns=""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4" name="3 CuadroTexto">
          <a:extLst>
            <a:ext uri="{FF2B5EF4-FFF2-40B4-BE49-F238E27FC236}">
              <a16:creationId xmlns:a16="http://schemas.microsoft.com/office/drawing/2014/main" xmlns=""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5" name="4 CuadroTexto">
          <a:extLst>
            <a:ext uri="{FF2B5EF4-FFF2-40B4-BE49-F238E27FC236}">
              <a16:creationId xmlns:a16="http://schemas.microsoft.com/office/drawing/2014/main" xmlns=""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6" name="5 CuadroTexto">
          <a:extLst>
            <a:ext uri="{FF2B5EF4-FFF2-40B4-BE49-F238E27FC236}">
              <a16:creationId xmlns:a16="http://schemas.microsoft.com/office/drawing/2014/main" xmlns=""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7" name="6 CuadroTexto">
          <a:extLst>
            <a:ext uri="{FF2B5EF4-FFF2-40B4-BE49-F238E27FC236}">
              <a16:creationId xmlns:a16="http://schemas.microsoft.com/office/drawing/2014/main" xmlns=""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8" name="2 CuadroTexto">
          <a:extLst>
            <a:ext uri="{FF2B5EF4-FFF2-40B4-BE49-F238E27FC236}">
              <a16:creationId xmlns:a16="http://schemas.microsoft.com/office/drawing/2014/main" xmlns=""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9" name="3 CuadroTexto">
          <a:extLst>
            <a:ext uri="{FF2B5EF4-FFF2-40B4-BE49-F238E27FC236}">
              <a16:creationId xmlns:a16="http://schemas.microsoft.com/office/drawing/2014/main" xmlns=""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0" name="4 CuadroTexto">
          <a:extLst>
            <a:ext uri="{FF2B5EF4-FFF2-40B4-BE49-F238E27FC236}">
              <a16:creationId xmlns:a16="http://schemas.microsoft.com/office/drawing/2014/main" xmlns=""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1" name="5 CuadroTexto">
          <a:extLst>
            <a:ext uri="{FF2B5EF4-FFF2-40B4-BE49-F238E27FC236}">
              <a16:creationId xmlns:a16="http://schemas.microsoft.com/office/drawing/2014/main" xmlns=""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2" name="6 CuadroTexto">
          <a:extLst>
            <a:ext uri="{FF2B5EF4-FFF2-40B4-BE49-F238E27FC236}">
              <a16:creationId xmlns:a16="http://schemas.microsoft.com/office/drawing/2014/main" xmlns=""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3" name="1 CuadroTexto">
          <a:extLst>
            <a:ext uri="{FF2B5EF4-FFF2-40B4-BE49-F238E27FC236}">
              <a16:creationId xmlns:a16="http://schemas.microsoft.com/office/drawing/2014/main" xmlns=""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4" name="2 CuadroTexto">
          <a:extLst>
            <a:ext uri="{FF2B5EF4-FFF2-40B4-BE49-F238E27FC236}">
              <a16:creationId xmlns:a16="http://schemas.microsoft.com/office/drawing/2014/main" xmlns=""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5" name="3 CuadroTexto">
          <a:extLst>
            <a:ext uri="{FF2B5EF4-FFF2-40B4-BE49-F238E27FC236}">
              <a16:creationId xmlns:a16="http://schemas.microsoft.com/office/drawing/2014/main" xmlns=""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6" name="4 CuadroTexto">
          <a:extLst>
            <a:ext uri="{FF2B5EF4-FFF2-40B4-BE49-F238E27FC236}">
              <a16:creationId xmlns:a16="http://schemas.microsoft.com/office/drawing/2014/main" xmlns=""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7" name="5 CuadroTexto">
          <a:extLst>
            <a:ext uri="{FF2B5EF4-FFF2-40B4-BE49-F238E27FC236}">
              <a16:creationId xmlns:a16="http://schemas.microsoft.com/office/drawing/2014/main" xmlns=""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8" name="6 CuadroTexto">
          <a:extLst>
            <a:ext uri="{FF2B5EF4-FFF2-40B4-BE49-F238E27FC236}">
              <a16:creationId xmlns:a16="http://schemas.microsoft.com/office/drawing/2014/main" xmlns=""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9" name="3 CuadroTexto">
          <a:extLst>
            <a:ext uri="{FF2B5EF4-FFF2-40B4-BE49-F238E27FC236}">
              <a16:creationId xmlns:a16="http://schemas.microsoft.com/office/drawing/2014/main" xmlns=""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0" name="4 CuadroTexto">
          <a:extLst>
            <a:ext uri="{FF2B5EF4-FFF2-40B4-BE49-F238E27FC236}">
              <a16:creationId xmlns:a16="http://schemas.microsoft.com/office/drawing/2014/main" xmlns=""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1" name="5 CuadroTexto">
          <a:extLst>
            <a:ext uri="{FF2B5EF4-FFF2-40B4-BE49-F238E27FC236}">
              <a16:creationId xmlns:a16="http://schemas.microsoft.com/office/drawing/2014/main" xmlns=""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2" name="6 CuadroTexto">
          <a:extLst>
            <a:ext uri="{FF2B5EF4-FFF2-40B4-BE49-F238E27FC236}">
              <a16:creationId xmlns:a16="http://schemas.microsoft.com/office/drawing/2014/main" xmlns=""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3" name="1 CuadroTexto">
          <a:extLst>
            <a:ext uri="{FF2B5EF4-FFF2-40B4-BE49-F238E27FC236}">
              <a16:creationId xmlns:a16="http://schemas.microsoft.com/office/drawing/2014/main" xmlns=""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4" name="2 CuadroTexto">
          <a:extLst>
            <a:ext uri="{FF2B5EF4-FFF2-40B4-BE49-F238E27FC236}">
              <a16:creationId xmlns:a16="http://schemas.microsoft.com/office/drawing/2014/main" xmlns=""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5" name="3 CuadroTexto">
          <a:extLst>
            <a:ext uri="{FF2B5EF4-FFF2-40B4-BE49-F238E27FC236}">
              <a16:creationId xmlns:a16="http://schemas.microsoft.com/office/drawing/2014/main" xmlns=""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6" name="4 CuadroTexto">
          <a:extLst>
            <a:ext uri="{FF2B5EF4-FFF2-40B4-BE49-F238E27FC236}">
              <a16:creationId xmlns:a16="http://schemas.microsoft.com/office/drawing/2014/main" xmlns=""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7" name="5 CuadroTexto">
          <a:extLst>
            <a:ext uri="{FF2B5EF4-FFF2-40B4-BE49-F238E27FC236}">
              <a16:creationId xmlns:a16="http://schemas.microsoft.com/office/drawing/2014/main" xmlns=""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8" name="6 CuadroTexto">
          <a:extLst>
            <a:ext uri="{FF2B5EF4-FFF2-40B4-BE49-F238E27FC236}">
              <a16:creationId xmlns:a16="http://schemas.microsoft.com/office/drawing/2014/main" xmlns=""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9" name="2 CuadroTexto">
          <a:extLst>
            <a:ext uri="{FF2B5EF4-FFF2-40B4-BE49-F238E27FC236}">
              <a16:creationId xmlns:a16="http://schemas.microsoft.com/office/drawing/2014/main" xmlns=""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0" name="3 CuadroTexto">
          <a:extLst>
            <a:ext uri="{FF2B5EF4-FFF2-40B4-BE49-F238E27FC236}">
              <a16:creationId xmlns:a16="http://schemas.microsoft.com/office/drawing/2014/main" xmlns=""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1" name="4 CuadroTexto">
          <a:extLst>
            <a:ext uri="{FF2B5EF4-FFF2-40B4-BE49-F238E27FC236}">
              <a16:creationId xmlns:a16="http://schemas.microsoft.com/office/drawing/2014/main" xmlns=""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2" name="5 CuadroTexto">
          <a:extLst>
            <a:ext uri="{FF2B5EF4-FFF2-40B4-BE49-F238E27FC236}">
              <a16:creationId xmlns:a16="http://schemas.microsoft.com/office/drawing/2014/main" xmlns=""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3" name="6 CuadroTexto">
          <a:extLst>
            <a:ext uri="{FF2B5EF4-FFF2-40B4-BE49-F238E27FC236}">
              <a16:creationId xmlns:a16="http://schemas.microsoft.com/office/drawing/2014/main" xmlns=""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4" name="1 CuadroTexto">
          <a:extLst>
            <a:ext uri="{FF2B5EF4-FFF2-40B4-BE49-F238E27FC236}">
              <a16:creationId xmlns:a16="http://schemas.microsoft.com/office/drawing/2014/main" xmlns=""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5" name="2 CuadroTexto">
          <a:extLst>
            <a:ext uri="{FF2B5EF4-FFF2-40B4-BE49-F238E27FC236}">
              <a16:creationId xmlns:a16="http://schemas.microsoft.com/office/drawing/2014/main" xmlns=""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6" name="3 CuadroTexto">
          <a:extLst>
            <a:ext uri="{FF2B5EF4-FFF2-40B4-BE49-F238E27FC236}">
              <a16:creationId xmlns:a16="http://schemas.microsoft.com/office/drawing/2014/main" xmlns=""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7" name="4 CuadroTexto">
          <a:extLst>
            <a:ext uri="{FF2B5EF4-FFF2-40B4-BE49-F238E27FC236}">
              <a16:creationId xmlns:a16="http://schemas.microsoft.com/office/drawing/2014/main" xmlns=""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8" name="5 CuadroTexto">
          <a:extLst>
            <a:ext uri="{FF2B5EF4-FFF2-40B4-BE49-F238E27FC236}">
              <a16:creationId xmlns:a16="http://schemas.microsoft.com/office/drawing/2014/main" xmlns=""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9" name="6 CuadroTexto">
          <a:extLst>
            <a:ext uri="{FF2B5EF4-FFF2-40B4-BE49-F238E27FC236}">
              <a16:creationId xmlns:a16="http://schemas.microsoft.com/office/drawing/2014/main" xmlns=""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0" name="2 CuadroTexto">
          <a:extLst>
            <a:ext uri="{FF2B5EF4-FFF2-40B4-BE49-F238E27FC236}">
              <a16:creationId xmlns:a16="http://schemas.microsoft.com/office/drawing/2014/main" xmlns=""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1" name="3 CuadroTexto">
          <a:extLst>
            <a:ext uri="{FF2B5EF4-FFF2-40B4-BE49-F238E27FC236}">
              <a16:creationId xmlns:a16="http://schemas.microsoft.com/office/drawing/2014/main" xmlns=""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2" name="4 CuadroTexto">
          <a:extLst>
            <a:ext uri="{FF2B5EF4-FFF2-40B4-BE49-F238E27FC236}">
              <a16:creationId xmlns:a16="http://schemas.microsoft.com/office/drawing/2014/main" xmlns=""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3" name="5 CuadroTexto">
          <a:extLst>
            <a:ext uri="{FF2B5EF4-FFF2-40B4-BE49-F238E27FC236}">
              <a16:creationId xmlns:a16="http://schemas.microsoft.com/office/drawing/2014/main" xmlns=""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4" name="6 CuadroTexto">
          <a:extLst>
            <a:ext uri="{FF2B5EF4-FFF2-40B4-BE49-F238E27FC236}">
              <a16:creationId xmlns:a16="http://schemas.microsoft.com/office/drawing/2014/main" xmlns=""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5" name="1 CuadroTexto">
          <a:extLst>
            <a:ext uri="{FF2B5EF4-FFF2-40B4-BE49-F238E27FC236}">
              <a16:creationId xmlns:a16="http://schemas.microsoft.com/office/drawing/2014/main" xmlns=""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6" name="2 CuadroTexto">
          <a:extLst>
            <a:ext uri="{FF2B5EF4-FFF2-40B4-BE49-F238E27FC236}">
              <a16:creationId xmlns:a16="http://schemas.microsoft.com/office/drawing/2014/main" xmlns=""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7" name="3 CuadroTexto">
          <a:extLst>
            <a:ext uri="{FF2B5EF4-FFF2-40B4-BE49-F238E27FC236}">
              <a16:creationId xmlns:a16="http://schemas.microsoft.com/office/drawing/2014/main" xmlns=""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8" name="4 CuadroTexto">
          <a:extLst>
            <a:ext uri="{FF2B5EF4-FFF2-40B4-BE49-F238E27FC236}">
              <a16:creationId xmlns:a16="http://schemas.microsoft.com/office/drawing/2014/main" xmlns=""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9" name="5 CuadroTexto">
          <a:extLst>
            <a:ext uri="{FF2B5EF4-FFF2-40B4-BE49-F238E27FC236}">
              <a16:creationId xmlns:a16="http://schemas.microsoft.com/office/drawing/2014/main" xmlns=""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0" name="6 CuadroTexto">
          <a:extLst>
            <a:ext uri="{FF2B5EF4-FFF2-40B4-BE49-F238E27FC236}">
              <a16:creationId xmlns:a16="http://schemas.microsoft.com/office/drawing/2014/main" xmlns=""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1" name="3 CuadroTexto">
          <a:extLst>
            <a:ext uri="{FF2B5EF4-FFF2-40B4-BE49-F238E27FC236}">
              <a16:creationId xmlns:a16="http://schemas.microsoft.com/office/drawing/2014/main" xmlns=""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2" name="4 CuadroTexto">
          <a:extLst>
            <a:ext uri="{FF2B5EF4-FFF2-40B4-BE49-F238E27FC236}">
              <a16:creationId xmlns:a16="http://schemas.microsoft.com/office/drawing/2014/main" xmlns=""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3" name="5 CuadroTexto">
          <a:extLst>
            <a:ext uri="{FF2B5EF4-FFF2-40B4-BE49-F238E27FC236}">
              <a16:creationId xmlns:a16="http://schemas.microsoft.com/office/drawing/2014/main" xmlns=""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4" name="6 CuadroTexto">
          <a:extLst>
            <a:ext uri="{FF2B5EF4-FFF2-40B4-BE49-F238E27FC236}">
              <a16:creationId xmlns:a16="http://schemas.microsoft.com/office/drawing/2014/main" xmlns=""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5" name="1 CuadroTexto">
          <a:extLst>
            <a:ext uri="{FF2B5EF4-FFF2-40B4-BE49-F238E27FC236}">
              <a16:creationId xmlns:a16="http://schemas.microsoft.com/office/drawing/2014/main" xmlns=""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6" name="2 CuadroTexto">
          <a:extLst>
            <a:ext uri="{FF2B5EF4-FFF2-40B4-BE49-F238E27FC236}">
              <a16:creationId xmlns:a16="http://schemas.microsoft.com/office/drawing/2014/main" xmlns=""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7" name="3 CuadroTexto">
          <a:extLst>
            <a:ext uri="{FF2B5EF4-FFF2-40B4-BE49-F238E27FC236}">
              <a16:creationId xmlns:a16="http://schemas.microsoft.com/office/drawing/2014/main" xmlns=""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8" name="4 CuadroTexto">
          <a:extLst>
            <a:ext uri="{FF2B5EF4-FFF2-40B4-BE49-F238E27FC236}">
              <a16:creationId xmlns:a16="http://schemas.microsoft.com/office/drawing/2014/main" xmlns=""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9" name="5 CuadroTexto">
          <a:extLst>
            <a:ext uri="{FF2B5EF4-FFF2-40B4-BE49-F238E27FC236}">
              <a16:creationId xmlns:a16="http://schemas.microsoft.com/office/drawing/2014/main" xmlns=""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0" name="6 CuadroTexto">
          <a:extLst>
            <a:ext uri="{FF2B5EF4-FFF2-40B4-BE49-F238E27FC236}">
              <a16:creationId xmlns:a16="http://schemas.microsoft.com/office/drawing/2014/main" xmlns=""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1" name="2 CuadroTexto">
          <a:extLst>
            <a:ext uri="{FF2B5EF4-FFF2-40B4-BE49-F238E27FC236}">
              <a16:creationId xmlns:a16="http://schemas.microsoft.com/office/drawing/2014/main" xmlns=""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2" name="3 CuadroTexto">
          <a:extLst>
            <a:ext uri="{FF2B5EF4-FFF2-40B4-BE49-F238E27FC236}">
              <a16:creationId xmlns:a16="http://schemas.microsoft.com/office/drawing/2014/main" xmlns=""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3" name="4 CuadroTexto">
          <a:extLst>
            <a:ext uri="{FF2B5EF4-FFF2-40B4-BE49-F238E27FC236}">
              <a16:creationId xmlns:a16="http://schemas.microsoft.com/office/drawing/2014/main" xmlns=""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4" name="5 CuadroTexto">
          <a:extLst>
            <a:ext uri="{FF2B5EF4-FFF2-40B4-BE49-F238E27FC236}">
              <a16:creationId xmlns:a16="http://schemas.microsoft.com/office/drawing/2014/main" xmlns=""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5" name="6 CuadroTexto">
          <a:extLst>
            <a:ext uri="{FF2B5EF4-FFF2-40B4-BE49-F238E27FC236}">
              <a16:creationId xmlns:a16="http://schemas.microsoft.com/office/drawing/2014/main" xmlns=""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6" name="1 CuadroTexto">
          <a:extLst>
            <a:ext uri="{FF2B5EF4-FFF2-40B4-BE49-F238E27FC236}">
              <a16:creationId xmlns:a16="http://schemas.microsoft.com/office/drawing/2014/main" xmlns=""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7" name="2 CuadroTexto">
          <a:extLst>
            <a:ext uri="{FF2B5EF4-FFF2-40B4-BE49-F238E27FC236}">
              <a16:creationId xmlns:a16="http://schemas.microsoft.com/office/drawing/2014/main" xmlns=""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8" name="3 CuadroTexto">
          <a:extLst>
            <a:ext uri="{FF2B5EF4-FFF2-40B4-BE49-F238E27FC236}">
              <a16:creationId xmlns:a16="http://schemas.microsoft.com/office/drawing/2014/main" xmlns=""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9" name="4 CuadroTexto">
          <a:extLst>
            <a:ext uri="{FF2B5EF4-FFF2-40B4-BE49-F238E27FC236}">
              <a16:creationId xmlns:a16="http://schemas.microsoft.com/office/drawing/2014/main" xmlns=""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0" name="5 CuadroTexto">
          <a:extLst>
            <a:ext uri="{FF2B5EF4-FFF2-40B4-BE49-F238E27FC236}">
              <a16:creationId xmlns:a16="http://schemas.microsoft.com/office/drawing/2014/main" xmlns=""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1" name="6 CuadroTexto">
          <a:extLst>
            <a:ext uri="{FF2B5EF4-FFF2-40B4-BE49-F238E27FC236}">
              <a16:creationId xmlns:a16="http://schemas.microsoft.com/office/drawing/2014/main" xmlns=""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2" name="2 CuadroTexto">
          <a:extLst>
            <a:ext uri="{FF2B5EF4-FFF2-40B4-BE49-F238E27FC236}">
              <a16:creationId xmlns:a16="http://schemas.microsoft.com/office/drawing/2014/main" xmlns=""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3" name="3 CuadroTexto">
          <a:extLst>
            <a:ext uri="{FF2B5EF4-FFF2-40B4-BE49-F238E27FC236}">
              <a16:creationId xmlns:a16="http://schemas.microsoft.com/office/drawing/2014/main" xmlns=""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4" name="4 CuadroTexto">
          <a:extLst>
            <a:ext uri="{FF2B5EF4-FFF2-40B4-BE49-F238E27FC236}">
              <a16:creationId xmlns:a16="http://schemas.microsoft.com/office/drawing/2014/main" xmlns=""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5" name="5 CuadroTexto">
          <a:extLst>
            <a:ext uri="{FF2B5EF4-FFF2-40B4-BE49-F238E27FC236}">
              <a16:creationId xmlns:a16="http://schemas.microsoft.com/office/drawing/2014/main" xmlns=""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6" name="6 CuadroTexto">
          <a:extLst>
            <a:ext uri="{FF2B5EF4-FFF2-40B4-BE49-F238E27FC236}">
              <a16:creationId xmlns:a16="http://schemas.microsoft.com/office/drawing/2014/main" xmlns=""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7" name="1 CuadroTexto">
          <a:extLst>
            <a:ext uri="{FF2B5EF4-FFF2-40B4-BE49-F238E27FC236}">
              <a16:creationId xmlns:a16="http://schemas.microsoft.com/office/drawing/2014/main" xmlns=""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8" name="2 CuadroTexto">
          <a:extLst>
            <a:ext uri="{FF2B5EF4-FFF2-40B4-BE49-F238E27FC236}">
              <a16:creationId xmlns:a16="http://schemas.microsoft.com/office/drawing/2014/main" xmlns=""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9" name="3 CuadroTexto">
          <a:extLst>
            <a:ext uri="{FF2B5EF4-FFF2-40B4-BE49-F238E27FC236}">
              <a16:creationId xmlns:a16="http://schemas.microsoft.com/office/drawing/2014/main" xmlns=""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0" name="4 CuadroTexto">
          <a:extLst>
            <a:ext uri="{FF2B5EF4-FFF2-40B4-BE49-F238E27FC236}">
              <a16:creationId xmlns:a16="http://schemas.microsoft.com/office/drawing/2014/main" xmlns=""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1" name="5 CuadroTexto">
          <a:extLst>
            <a:ext uri="{FF2B5EF4-FFF2-40B4-BE49-F238E27FC236}">
              <a16:creationId xmlns:a16="http://schemas.microsoft.com/office/drawing/2014/main" xmlns=""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2" name="6 CuadroTexto">
          <a:extLst>
            <a:ext uri="{FF2B5EF4-FFF2-40B4-BE49-F238E27FC236}">
              <a16:creationId xmlns:a16="http://schemas.microsoft.com/office/drawing/2014/main" xmlns=""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3" name="3 CuadroTexto">
          <a:extLst>
            <a:ext uri="{FF2B5EF4-FFF2-40B4-BE49-F238E27FC236}">
              <a16:creationId xmlns:a16="http://schemas.microsoft.com/office/drawing/2014/main" xmlns=""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4" name="4 CuadroTexto">
          <a:extLst>
            <a:ext uri="{FF2B5EF4-FFF2-40B4-BE49-F238E27FC236}">
              <a16:creationId xmlns:a16="http://schemas.microsoft.com/office/drawing/2014/main" xmlns=""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5" name="5 CuadroTexto">
          <a:extLst>
            <a:ext uri="{FF2B5EF4-FFF2-40B4-BE49-F238E27FC236}">
              <a16:creationId xmlns:a16="http://schemas.microsoft.com/office/drawing/2014/main" xmlns=""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6" name="6 CuadroTexto">
          <a:extLst>
            <a:ext uri="{FF2B5EF4-FFF2-40B4-BE49-F238E27FC236}">
              <a16:creationId xmlns:a16="http://schemas.microsoft.com/office/drawing/2014/main" xmlns=""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7" name="1 CuadroTexto">
          <a:extLst>
            <a:ext uri="{FF2B5EF4-FFF2-40B4-BE49-F238E27FC236}">
              <a16:creationId xmlns:a16="http://schemas.microsoft.com/office/drawing/2014/main" xmlns=""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8" name="2 CuadroTexto">
          <a:extLst>
            <a:ext uri="{FF2B5EF4-FFF2-40B4-BE49-F238E27FC236}">
              <a16:creationId xmlns:a16="http://schemas.microsoft.com/office/drawing/2014/main" xmlns=""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9" name="3 CuadroTexto">
          <a:extLst>
            <a:ext uri="{FF2B5EF4-FFF2-40B4-BE49-F238E27FC236}">
              <a16:creationId xmlns:a16="http://schemas.microsoft.com/office/drawing/2014/main" xmlns=""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0" name="4 CuadroTexto">
          <a:extLst>
            <a:ext uri="{FF2B5EF4-FFF2-40B4-BE49-F238E27FC236}">
              <a16:creationId xmlns:a16="http://schemas.microsoft.com/office/drawing/2014/main" xmlns=""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1" name="5 CuadroTexto">
          <a:extLst>
            <a:ext uri="{FF2B5EF4-FFF2-40B4-BE49-F238E27FC236}">
              <a16:creationId xmlns:a16="http://schemas.microsoft.com/office/drawing/2014/main" xmlns=""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2" name="6 CuadroTexto">
          <a:extLst>
            <a:ext uri="{FF2B5EF4-FFF2-40B4-BE49-F238E27FC236}">
              <a16:creationId xmlns:a16="http://schemas.microsoft.com/office/drawing/2014/main" xmlns=""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3" name="2 CuadroTexto">
          <a:extLst>
            <a:ext uri="{FF2B5EF4-FFF2-40B4-BE49-F238E27FC236}">
              <a16:creationId xmlns:a16="http://schemas.microsoft.com/office/drawing/2014/main" xmlns=""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4" name="3 CuadroTexto">
          <a:extLst>
            <a:ext uri="{FF2B5EF4-FFF2-40B4-BE49-F238E27FC236}">
              <a16:creationId xmlns:a16="http://schemas.microsoft.com/office/drawing/2014/main" xmlns=""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5" name="4 CuadroTexto">
          <a:extLst>
            <a:ext uri="{FF2B5EF4-FFF2-40B4-BE49-F238E27FC236}">
              <a16:creationId xmlns:a16="http://schemas.microsoft.com/office/drawing/2014/main" xmlns=""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6" name="5 CuadroTexto">
          <a:extLst>
            <a:ext uri="{FF2B5EF4-FFF2-40B4-BE49-F238E27FC236}">
              <a16:creationId xmlns:a16="http://schemas.microsoft.com/office/drawing/2014/main" xmlns=""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7" name="6 CuadroTexto">
          <a:extLst>
            <a:ext uri="{FF2B5EF4-FFF2-40B4-BE49-F238E27FC236}">
              <a16:creationId xmlns:a16="http://schemas.microsoft.com/office/drawing/2014/main" xmlns=""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8" name="1 CuadroTexto">
          <a:extLst>
            <a:ext uri="{FF2B5EF4-FFF2-40B4-BE49-F238E27FC236}">
              <a16:creationId xmlns:a16="http://schemas.microsoft.com/office/drawing/2014/main" xmlns=""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9" name="2 CuadroTexto">
          <a:extLst>
            <a:ext uri="{FF2B5EF4-FFF2-40B4-BE49-F238E27FC236}">
              <a16:creationId xmlns:a16="http://schemas.microsoft.com/office/drawing/2014/main" xmlns=""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0" name="3 CuadroTexto">
          <a:extLst>
            <a:ext uri="{FF2B5EF4-FFF2-40B4-BE49-F238E27FC236}">
              <a16:creationId xmlns:a16="http://schemas.microsoft.com/office/drawing/2014/main" xmlns=""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1" name="4 CuadroTexto">
          <a:extLst>
            <a:ext uri="{FF2B5EF4-FFF2-40B4-BE49-F238E27FC236}">
              <a16:creationId xmlns:a16="http://schemas.microsoft.com/office/drawing/2014/main" xmlns=""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2" name="5 CuadroTexto">
          <a:extLst>
            <a:ext uri="{FF2B5EF4-FFF2-40B4-BE49-F238E27FC236}">
              <a16:creationId xmlns:a16="http://schemas.microsoft.com/office/drawing/2014/main" xmlns=""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3" name="6 CuadroTexto">
          <a:extLst>
            <a:ext uri="{FF2B5EF4-FFF2-40B4-BE49-F238E27FC236}">
              <a16:creationId xmlns:a16="http://schemas.microsoft.com/office/drawing/2014/main" xmlns=""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4" name="2 CuadroTexto">
          <a:extLst>
            <a:ext uri="{FF2B5EF4-FFF2-40B4-BE49-F238E27FC236}">
              <a16:creationId xmlns:a16="http://schemas.microsoft.com/office/drawing/2014/main" xmlns=""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5" name="3 CuadroTexto">
          <a:extLst>
            <a:ext uri="{FF2B5EF4-FFF2-40B4-BE49-F238E27FC236}">
              <a16:creationId xmlns:a16="http://schemas.microsoft.com/office/drawing/2014/main" xmlns=""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6" name="4 CuadroTexto">
          <a:extLst>
            <a:ext uri="{FF2B5EF4-FFF2-40B4-BE49-F238E27FC236}">
              <a16:creationId xmlns:a16="http://schemas.microsoft.com/office/drawing/2014/main" xmlns=""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7" name="5 CuadroTexto">
          <a:extLst>
            <a:ext uri="{FF2B5EF4-FFF2-40B4-BE49-F238E27FC236}">
              <a16:creationId xmlns:a16="http://schemas.microsoft.com/office/drawing/2014/main" xmlns=""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8" name="6 CuadroTexto">
          <a:extLst>
            <a:ext uri="{FF2B5EF4-FFF2-40B4-BE49-F238E27FC236}">
              <a16:creationId xmlns:a16="http://schemas.microsoft.com/office/drawing/2014/main" xmlns=""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9" name="1 CuadroTexto">
          <a:extLst>
            <a:ext uri="{FF2B5EF4-FFF2-40B4-BE49-F238E27FC236}">
              <a16:creationId xmlns:a16="http://schemas.microsoft.com/office/drawing/2014/main" xmlns=""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0" name="2 CuadroTexto">
          <a:extLst>
            <a:ext uri="{FF2B5EF4-FFF2-40B4-BE49-F238E27FC236}">
              <a16:creationId xmlns:a16="http://schemas.microsoft.com/office/drawing/2014/main" xmlns=""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1" name="3 CuadroTexto">
          <a:extLst>
            <a:ext uri="{FF2B5EF4-FFF2-40B4-BE49-F238E27FC236}">
              <a16:creationId xmlns:a16="http://schemas.microsoft.com/office/drawing/2014/main" xmlns=""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2" name="4 CuadroTexto">
          <a:extLst>
            <a:ext uri="{FF2B5EF4-FFF2-40B4-BE49-F238E27FC236}">
              <a16:creationId xmlns:a16="http://schemas.microsoft.com/office/drawing/2014/main" xmlns=""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3" name="5 CuadroTexto">
          <a:extLst>
            <a:ext uri="{FF2B5EF4-FFF2-40B4-BE49-F238E27FC236}">
              <a16:creationId xmlns:a16="http://schemas.microsoft.com/office/drawing/2014/main" xmlns=""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4" name="6 CuadroTexto">
          <a:extLst>
            <a:ext uri="{FF2B5EF4-FFF2-40B4-BE49-F238E27FC236}">
              <a16:creationId xmlns:a16="http://schemas.microsoft.com/office/drawing/2014/main" xmlns=""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5" name="3 CuadroTexto">
          <a:extLst>
            <a:ext uri="{FF2B5EF4-FFF2-40B4-BE49-F238E27FC236}">
              <a16:creationId xmlns:a16="http://schemas.microsoft.com/office/drawing/2014/main" xmlns=""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6" name="4 CuadroTexto">
          <a:extLst>
            <a:ext uri="{FF2B5EF4-FFF2-40B4-BE49-F238E27FC236}">
              <a16:creationId xmlns:a16="http://schemas.microsoft.com/office/drawing/2014/main" xmlns=""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7" name="5 CuadroTexto">
          <a:extLst>
            <a:ext uri="{FF2B5EF4-FFF2-40B4-BE49-F238E27FC236}">
              <a16:creationId xmlns:a16="http://schemas.microsoft.com/office/drawing/2014/main" xmlns=""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8" name="6 CuadroTexto">
          <a:extLst>
            <a:ext uri="{FF2B5EF4-FFF2-40B4-BE49-F238E27FC236}">
              <a16:creationId xmlns:a16="http://schemas.microsoft.com/office/drawing/2014/main" xmlns=""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9" name="1 CuadroTexto">
          <a:extLst>
            <a:ext uri="{FF2B5EF4-FFF2-40B4-BE49-F238E27FC236}">
              <a16:creationId xmlns:a16="http://schemas.microsoft.com/office/drawing/2014/main" xmlns=""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0" name="2 CuadroTexto">
          <a:extLst>
            <a:ext uri="{FF2B5EF4-FFF2-40B4-BE49-F238E27FC236}">
              <a16:creationId xmlns:a16="http://schemas.microsoft.com/office/drawing/2014/main" xmlns=""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1" name="3 CuadroTexto">
          <a:extLst>
            <a:ext uri="{FF2B5EF4-FFF2-40B4-BE49-F238E27FC236}">
              <a16:creationId xmlns:a16="http://schemas.microsoft.com/office/drawing/2014/main" xmlns=""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2" name="4 CuadroTexto">
          <a:extLst>
            <a:ext uri="{FF2B5EF4-FFF2-40B4-BE49-F238E27FC236}">
              <a16:creationId xmlns:a16="http://schemas.microsoft.com/office/drawing/2014/main" xmlns=""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3" name="5 CuadroTexto">
          <a:extLst>
            <a:ext uri="{FF2B5EF4-FFF2-40B4-BE49-F238E27FC236}">
              <a16:creationId xmlns:a16="http://schemas.microsoft.com/office/drawing/2014/main" xmlns=""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4" name="6 CuadroTexto">
          <a:extLst>
            <a:ext uri="{FF2B5EF4-FFF2-40B4-BE49-F238E27FC236}">
              <a16:creationId xmlns:a16="http://schemas.microsoft.com/office/drawing/2014/main" xmlns=""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5" name="2 CuadroTexto">
          <a:extLst>
            <a:ext uri="{FF2B5EF4-FFF2-40B4-BE49-F238E27FC236}">
              <a16:creationId xmlns:a16="http://schemas.microsoft.com/office/drawing/2014/main" xmlns=""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6" name="3 CuadroTexto">
          <a:extLst>
            <a:ext uri="{FF2B5EF4-FFF2-40B4-BE49-F238E27FC236}">
              <a16:creationId xmlns:a16="http://schemas.microsoft.com/office/drawing/2014/main" xmlns=""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7" name="4 CuadroTexto">
          <a:extLst>
            <a:ext uri="{FF2B5EF4-FFF2-40B4-BE49-F238E27FC236}">
              <a16:creationId xmlns:a16="http://schemas.microsoft.com/office/drawing/2014/main" xmlns=""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8" name="5 CuadroTexto">
          <a:extLst>
            <a:ext uri="{FF2B5EF4-FFF2-40B4-BE49-F238E27FC236}">
              <a16:creationId xmlns:a16="http://schemas.microsoft.com/office/drawing/2014/main" xmlns=""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9" name="6 CuadroTexto">
          <a:extLst>
            <a:ext uri="{FF2B5EF4-FFF2-40B4-BE49-F238E27FC236}">
              <a16:creationId xmlns:a16="http://schemas.microsoft.com/office/drawing/2014/main" xmlns=""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0" name="1 CuadroTexto">
          <a:extLst>
            <a:ext uri="{FF2B5EF4-FFF2-40B4-BE49-F238E27FC236}">
              <a16:creationId xmlns:a16="http://schemas.microsoft.com/office/drawing/2014/main" xmlns=""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1" name="2 CuadroTexto">
          <a:extLst>
            <a:ext uri="{FF2B5EF4-FFF2-40B4-BE49-F238E27FC236}">
              <a16:creationId xmlns:a16="http://schemas.microsoft.com/office/drawing/2014/main" xmlns=""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2" name="3 CuadroTexto">
          <a:extLst>
            <a:ext uri="{FF2B5EF4-FFF2-40B4-BE49-F238E27FC236}">
              <a16:creationId xmlns:a16="http://schemas.microsoft.com/office/drawing/2014/main" xmlns=""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3" name="4 CuadroTexto">
          <a:extLst>
            <a:ext uri="{FF2B5EF4-FFF2-40B4-BE49-F238E27FC236}">
              <a16:creationId xmlns:a16="http://schemas.microsoft.com/office/drawing/2014/main" xmlns=""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4" name="5 CuadroTexto">
          <a:extLst>
            <a:ext uri="{FF2B5EF4-FFF2-40B4-BE49-F238E27FC236}">
              <a16:creationId xmlns:a16="http://schemas.microsoft.com/office/drawing/2014/main" xmlns=""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5" name="6 CuadroTexto">
          <a:extLst>
            <a:ext uri="{FF2B5EF4-FFF2-40B4-BE49-F238E27FC236}">
              <a16:creationId xmlns:a16="http://schemas.microsoft.com/office/drawing/2014/main" xmlns=""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6" name="2 CuadroTexto">
          <a:extLst>
            <a:ext uri="{FF2B5EF4-FFF2-40B4-BE49-F238E27FC236}">
              <a16:creationId xmlns:a16="http://schemas.microsoft.com/office/drawing/2014/main" xmlns=""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7" name="3 CuadroTexto">
          <a:extLst>
            <a:ext uri="{FF2B5EF4-FFF2-40B4-BE49-F238E27FC236}">
              <a16:creationId xmlns:a16="http://schemas.microsoft.com/office/drawing/2014/main" xmlns=""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8" name="4 CuadroTexto">
          <a:extLst>
            <a:ext uri="{FF2B5EF4-FFF2-40B4-BE49-F238E27FC236}">
              <a16:creationId xmlns:a16="http://schemas.microsoft.com/office/drawing/2014/main" xmlns=""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9" name="5 CuadroTexto">
          <a:extLst>
            <a:ext uri="{FF2B5EF4-FFF2-40B4-BE49-F238E27FC236}">
              <a16:creationId xmlns:a16="http://schemas.microsoft.com/office/drawing/2014/main" xmlns=""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0" name="6 CuadroTexto">
          <a:extLst>
            <a:ext uri="{FF2B5EF4-FFF2-40B4-BE49-F238E27FC236}">
              <a16:creationId xmlns:a16="http://schemas.microsoft.com/office/drawing/2014/main" xmlns=""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1" name="1 CuadroTexto">
          <a:extLst>
            <a:ext uri="{FF2B5EF4-FFF2-40B4-BE49-F238E27FC236}">
              <a16:creationId xmlns:a16="http://schemas.microsoft.com/office/drawing/2014/main" xmlns=""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2" name="2 CuadroTexto">
          <a:extLst>
            <a:ext uri="{FF2B5EF4-FFF2-40B4-BE49-F238E27FC236}">
              <a16:creationId xmlns:a16="http://schemas.microsoft.com/office/drawing/2014/main" xmlns=""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3" name="3 CuadroTexto">
          <a:extLst>
            <a:ext uri="{FF2B5EF4-FFF2-40B4-BE49-F238E27FC236}">
              <a16:creationId xmlns:a16="http://schemas.microsoft.com/office/drawing/2014/main" xmlns=""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4" name="4 CuadroTexto">
          <a:extLst>
            <a:ext uri="{FF2B5EF4-FFF2-40B4-BE49-F238E27FC236}">
              <a16:creationId xmlns:a16="http://schemas.microsoft.com/office/drawing/2014/main" xmlns=""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5" name="5 CuadroTexto">
          <a:extLst>
            <a:ext uri="{FF2B5EF4-FFF2-40B4-BE49-F238E27FC236}">
              <a16:creationId xmlns:a16="http://schemas.microsoft.com/office/drawing/2014/main" xmlns=""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6" name="6 CuadroTexto">
          <a:extLst>
            <a:ext uri="{FF2B5EF4-FFF2-40B4-BE49-F238E27FC236}">
              <a16:creationId xmlns:a16="http://schemas.microsoft.com/office/drawing/2014/main" xmlns=""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7" name="3 CuadroTexto">
          <a:extLst>
            <a:ext uri="{FF2B5EF4-FFF2-40B4-BE49-F238E27FC236}">
              <a16:creationId xmlns:a16="http://schemas.microsoft.com/office/drawing/2014/main" xmlns=""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8" name="4 CuadroTexto">
          <a:extLst>
            <a:ext uri="{FF2B5EF4-FFF2-40B4-BE49-F238E27FC236}">
              <a16:creationId xmlns:a16="http://schemas.microsoft.com/office/drawing/2014/main" xmlns=""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9" name="5 CuadroTexto">
          <a:extLst>
            <a:ext uri="{FF2B5EF4-FFF2-40B4-BE49-F238E27FC236}">
              <a16:creationId xmlns:a16="http://schemas.microsoft.com/office/drawing/2014/main" xmlns=""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0" name="6 CuadroTexto">
          <a:extLst>
            <a:ext uri="{FF2B5EF4-FFF2-40B4-BE49-F238E27FC236}">
              <a16:creationId xmlns:a16="http://schemas.microsoft.com/office/drawing/2014/main" xmlns=""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1" name="1 CuadroTexto">
          <a:extLst>
            <a:ext uri="{FF2B5EF4-FFF2-40B4-BE49-F238E27FC236}">
              <a16:creationId xmlns:a16="http://schemas.microsoft.com/office/drawing/2014/main" xmlns=""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2" name="2 CuadroTexto">
          <a:extLst>
            <a:ext uri="{FF2B5EF4-FFF2-40B4-BE49-F238E27FC236}">
              <a16:creationId xmlns:a16="http://schemas.microsoft.com/office/drawing/2014/main" xmlns=""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3" name="3 CuadroTexto">
          <a:extLst>
            <a:ext uri="{FF2B5EF4-FFF2-40B4-BE49-F238E27FC236}">
              <a16:creationId xmlns:a16="http://schemas.microsoft.com/office/drawing/2014/main" xmlns=""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4" name="4 CuadroTexto">
          <a:extLst>
            <a:ext uri="{FF2B5EF4-FFF2-40B4-BE49-F238E27FC236}">
              <a16:creationId xmlns:a16="http://schemas.microsoft.com/office/drawing/2014/main" xmlns=""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5" name="5 CuadroTexto">
          <a:extLst>
            <a:ext uri="{FF2B5EF4-FFF2-40B4-BE49-F238E27FC236}">
              <a16:creationId xmlns:a16="http://schemas.microsoft.com/office/drawing/2014/main" xmlns=""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6" name="6 CuadroTexto">
          <a:extLst>
            <a:ext uri="{FF2B5EF4-FFF2-40B4-BE49-F238E27FC236}">
              <a16:creationId xmlns:a16="http://schemas.microsoft.com/office/drawing/2014/main" xmlns=""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7" name="2 CuadroTexto">
          <a:extLst>
            <a:ext uri="{FF2B5EF4-FFF2-40B4-BE49-F238E27FC236}">
              <a16:creationId xmlns:a16="http://schemas.microsoft.com/office/drawing/2014/main" xmlns=""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8" name="3 CuadroTexto">
          <a:extLst>
            <a:ext uri="{FF2B5EF4-FFF2-40B4-BE49-F238E27FC236}">
              <a16:creationId xmlns:a16="http://schemas.microsoft.com/office/drawing/2014/main" xmlns=""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9" name="4 CuadroTexto">
          <a:extLst>
            <a:ext uri="{FF2B5EF4-FFF2-40B4-BE49-F238E27FC236}">
              <a16:creationId xmlns:a16="http://schemas.microsoft.com/office/drawing/2014/main" xmlns=""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0" name="5 CuadroTexto">
          <a:extLst>
            <a:ext uri="{FF2B5EF4-FFF2-40B4-BE49-F238E27FC236}">
              <a16:creationId xmlns:a16="http://schemas.microsoft.com/office/drawing/2014/main" xmlns=""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1" name="6 CuadroTexto">
          <a:extLst>
            <a:ext uri="{FF2B5EF4-FFF2-40B4-BE49-F238E27FC236}">
              <a16:creationId xmlns:a16="http://schemas.microsoft.com/office/drawing/2014/main" xmlns=""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2" name="1 CuadroTexto">
          <a:extLst>
            <a:ext uri="{FF2B5EF4-FFF2-40B4-BE49-F238E27FC236}">
              <a16:creationId xmlns:a16="http://schemas.microsoft.com/office/drawing/2014/main" xmlns=""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3" name="2 CuadroTexto">
          <a:extLst>
            <a:ext uri="{FF2B5EF4-FFF2-40B4-BE49-F238E27FC236}">
              <a16:creationId xmlns:a16="http://schemas.microsoft.com/office/drawing/2014/main" xmlns=""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4" name="3 CuadroTexto">
          <a:extLst>
            <a:ext uri="{FF2B5EF4-FFF2-40B4-BE49-F238E27FC236}">
              <a16:creationId xmlns:a16="http://schemas.microsoft.com/office/drawing/2014/main" xmlns=""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5" name="4 CuadroTexto">
          <a:extLst>
            <a:ext uri="{FF2B5EF4-FFF2-40B4-BE49-F238E27FC236}">
              <a16:creationId xmlns:a16="http://schemas.microsoft.com/office/drawing/2014/main" xmlns=""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6" name="5 CuadroTexto">
          <a:extLst>
            <a:ext uri="{FF2B5EF4-FFF2-40B4-BE49-F238E27FC236}">
              <a16:creationId xmlns:a16="http://schemas.microsoft.com/office/drawing/2014/main" xmlns=""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7" name="6 CuadroTexto">
          <a:extLst>
            <a:ext uri="{FF2B5EF4-FFF2-40B4-BE49-F238E27FC236}">
              <a16:creationId xmlns:a16="http://schemas.microsoft.com/office/drawing/2014/main" xmlns=""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8" name="2 CuadroTexto">
          <a:extLst>
            <a:ext uri="{FF2B5EF4-FFF2-40B4-BE49-F238E27FC236}">
              <a16:creationId xmlns:a16="http://schemas.microsoft.com/office/drawing/2014/main" xmlns=""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9" name="3 CuadroTexto">
          <a:extLst>
            <a:ext uri="{FF2B5EF4-FFF2-40B4-BE49-F238E27FC236}">
              <a16:creationId xmlns:a16="http://schemas.microsoft.com/office/drawing/2014/main" xmlns=""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0" name="4 CuadroTexto">
          <a:extLst>
            <a:ext uri="{FF2B5EF4-FFF2-40B4-BE49-F238E27FC236}">
              <a16:creationId xmlns:a16="http://schemas.microsoft.com/office/drawing/2014/main" xmlns=""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1" name="5 CuadroTexto">
          <a:extLst>
            <a:ext uri="{FF2B5EF4-FFF2-40B4-BE49-F238E27FC236}">
              <a16:creationId xmlns:a16="http://schemas.microsoft.com/office/drawing/2014/main" xmlns=""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2" name="6 CuadroTexto">
          <a:extLst>
            <a:ext uri="{FF2B5EF4-FFF2-40B4-BE49-F238E27FC236}">
              <a16:creationId xmlns:a16="http://schemas.microsoft.com/office/drawing/2014/main" xmlns=""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3" name="1 CuadroTexto">
          <a:extLst>
            <a:ext uri="{FF2B5EF4-FFF2-40B4-BE49-F238E27FC236}">
              <a16:creationId xmlns:a16="http://schemas.microsoft.com/office/drawing/2014/main" xmlns=""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4" name="2 CuadroTexto">
          <a:extLst>
            <a:ext uri="{FF2B5EF4-FFF2-40B4-BE49-F238E27FC236}">
              <a16:creationId xmlns:a16="http://schemas.microsoft.com/office/drawing/2014/main" xmlns=""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5" name="3 CuadroTexto">
          <a:extLst>
            <a:ext uri="{FF2B5EF4-FFF2-40B4-BE49-F238E27FC236}">
              <a16:creationId xmlns:a16="http://schemas.microsoft.com/office/drawing/2014/main" xmlns=""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6" name="4 CuadroTexto">
          <a:extLst>
            <a:ext uri="{FF2B5EF4-FFF2-40B4-BE49-F238E27FC236}">
              <a16:creationId xmlns:a16="http://schemas.microsoft.com/office/drawing/2014/main" xmlns=""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7" name="5 CuadroTexto">
          <a:extLst>
            <a:ext uri="{FF2B5EF4-FFF2-40B4-BE49-F238E27FC236}">
              <a16:creationId xmlns:a16="http://schemas.microsoft.com/office/drawing/2014/main" xmlns=""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8" name="6 CuadroTexto">
          <a:extLst>
            <a:ext uri="{FF2B5EF4-FFF2-40B4-BE49-F238E27FC236}">
              <a16:creationId xmlns:a16="http://schemas.microsoft.com/office/drawing/2014/main" xmlns=""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79" name="2 CuadroTexto">
          <a:extLst>
            <a:ext uri="{FF2B5EF4-FFF2-40B4-BE49-F238E27FC236}">
              <a16:creationId xmlns:a16="http://schemas.microsoft.com/office/drawing/2014/main" xmlns=""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0" name="3 CuadroTexto">
          <a:extLst>
            <a:ext uri="{FF2B5EF4-FFF2-40B4-BE49-F238E27FC236}">
              <a16:creationId xmlns:a16="http://schemas.microsoft.com/office/drawing/2014/main" xmlns=""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1" name="4 CuadroTexto">
          <a:extLst>
            <a:ext uri="{FF2B5EF4-FFF2-40B4-BE49-F238E27FC236}">
              <a16:creationId xmlns:a16="http://schemas.microsoft.com/office/drawing/2014/main" xmlns=""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2" name="5 CuadroTexto">
          <a:extLst>
            <a:ext uri="{FF2B5EF4-FFF2-40B4-BE49-F238E27FC236}">
              <a16:creationId xmlns:a16="http://schemas.microsoft.com/office/drawing/2014/main" xmlns=""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3" name="6 CuadroTexto">
          <a:extLst>
            <a:ext uri="{FF2B5EF4-FFF2-40B4-BE49-F238E27FC236}">
              <a16:creationId xmlns:a16="http://schemas.microsoft.com/office/drawing/2014/main" xmlns=""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4" name="1 CuadroTexto">
          <a:extLst>
            <a:ext uri="{FF2B5EF4-FFF2-40B4-BE49-F238E27FC236}">
              <a16:creationId xmlns:a16="http://schemas.microsoft.com/office/drawing/2014/main" xmlns=""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5" name="2 CuadroTexto">
          <a:extLst>
            <a:ext uri="{FF2B5EF4-FFF2-40B4-BE49-F238E27FC236}">
              <a16:creationId xmlns:a16="http://schemas.microsoft.com/office/drawing/2014/main" xmlns=""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6" name="3 CuadroTexto">
          <a:extLst>
            <a:ext uri="{FF2B5EF4-FFF2-40B4-BE49-F238E27FC236}">
              <a16:creationId xmlns:a16="http://schemas.microsoft.com/office/drawing/2014/main" xmlns=""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7" name="4 CuadroTexto">
          <a:extLst>
            <a:ext uri="{FF2B5EF4-FFF2-40B4-BE49-F238E27FC236}">
              <a16:creationId xmlns:a16="http://schemas.microsoft.com/office/drawing/2014/main" xmlns=""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8" name="5 CuadroTexto">
          <a:extLst>
            <a:ext uri="{FF2B5EF4-FFF2-40B4-BE49-F238E27FC236}">
              <a16:creationId xmlns:a16="http://schemas.microsoft.com/office/drawing/2014/main" xmlns=""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9" name="6 CuadroTexto">
          <a:extLst>
            <a:ext uri="{FF2B5EF4-FFF2-40B4-BE49-F238E27FC236}">
              <a16:creationId xmlns:a16="http://schemas.microsoft.com/office/drawing/2014/main" xmlns=""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0" name="2 CuadroTexto">
          <a:extLst>
            <a:ext uri="{FF2B5EF4-FFF2-40B4-BE49-F238E27FC236}">
              <a16:creationId xmlns:a16="http://schemas.microsoft.com/office/drawing/2014/main" xmlns=""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1" name="3 CuadroTexto">
          <a:extLst>
            <a:ext uri="{FF2B5EF4-FFF2-40B4-BE49-F238E27FC236}">
              <a16:creationId xmlns:a16="http://schemas.microsoft.com/office/drawing/2014/main" xmlns=""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2" name="4 CuadroTexto">
          <a:extLst>
            <a:ext uri="{FF2B5EF4-FFF2-40B4-BE49-F238E27FC236}">
              <a16:creationId xmlns:a16="http://schemas.microsoft.com/office/drawing/2014/main" xmlns=""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3" name="5 CuadroTexto">
          <a:extLst>
            <a:ext uri="{FF2B5EF4-FFF2-40B4-BE49-F238E27FC236}">
              <a16:creationId xmlns:a16="http://schemas.microsoft.com/office/drawing/2014/main" xmlns=""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4" name="6 CuadroTexto">
          <a:extLst>
            <a:ext uri="{FF2B5EF4-FFF2-40B4-BE49-F238E27FC236}">
              <a16:creationId xmlns:a16="http://schemas.microsoft.com/office/drawing/2014/main" xmlns=""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5" name="1 CuadroTexto">
          <a:extLst>
            <a:ext uri="{FF2B5EF4-FFF2-40B4-BE49-F238E27FC236}">
              <a16:creationId xmlns:a16="http://schemas.microsoft.com/office/drawing/2014/main" xmlns=""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6" name="2 CuadroTexto">
          <a:extLst>
            <a:ext uri="{FF2B5EF4-FFF2-40B4-BE49-F238E27FC236}">
              <a16:creationId xmlns:a16="http://schemas.microsoft.com/office/drawing/2014/main" xmlns=""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7" name="3 CuadroTexto">
          <a:extLst>
            <a:ext uri="{FF2B5EF4-FFF2-40B4-BE49-F238E27FC236}">
              <a16:creationId xmlns:a16="http://schemas.microsoft.com/office/drawing/2014/main" xmlns=""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8" name="4 CuadroTexto">
          <a:extLst>
            <a:ext uri="{FF2B5EF4-FFF2-40B4-BE49-F238E27FC236}">
              <a16:creationId xmlns:a16="http://schemas.microsoft.com/office/drawing/2014/main" xmlns=""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9" name="5 CuadroTexto">
          <a:extLst>
            <a:ext uri="{FF2B5EF4-FFF2-40B4-BE49-F238E27FC236}">
              <a16:creationId xmlns:a16="http://schemas.microsoft.com/office/drawing/2014/main" xmlns=""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700" name="6 CuadroTexto">
          <a:extLst>
            <a:ext uri="{FF2B5EF4-FFF2-40B4-BE49-F238E27FC236}">
              <a16:creationId xmlns:a16="http://schemas.microsoft.com/office/drawing/2014/main" xmlns=""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1" name="4 CuadroTexto">
          <a:extLst>
            <a:ext uri="{FF2B5EF4-FFF2-40B4-BE49-F238E27FC236}">
              <a16:creationId xmlns:a16="http://schemas.microsoft.com/office/drawing/2014/main" xmlns=""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2" name="5 CuadroTexto">
          <a:extLst>
            <a:ext uri="{FF2B5EF4-FFF2-40B4-BE49-F238E27FC236}">
              <a16:creationId xmlns:a16="http://schemas.microsoft.com/office/drawing/2014/main" xmlns=""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3" name="6 CuadroTexto">
          <a:extLst>
            <a:ext uri="{FF2B5EF4-FFF2-40B4-BE49-F238E27FC236}">
              <a16:creationId xmlns:a16="http://schemas.microsoft.com/office/drawing/2014/main" xmlns=""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4" name="1 CuadroTexto">
          <a:extLst>
            <a:ext uri="{FF2B5EF4-FFF2-40B4-BE49-F238E27FC236}">
              <a16:creationId xmlns:a16="http://schemas.microsoft.com/office/drawing/2014/main" xmlns=""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5" name="2 CuadroTexto">
          <a:extLst>
            <a:ext uri="{FF2B5EF4-FFF2-40B4-BE49-F238E27FC236}">
              <a16:creationId xmlns:a16="http://schemas.microsoft.com/office/drawing/2014/main" xmlns=""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6" name="3 CuadroTexto">
          <a:extLst>
            <a:ext uri="{FF2B5EF4-FFF2-40B4-BE49-F238E27FC236}">
              <a16:creationId xmlns:a16="http://schemas.microsoft.com/office/drawing/2014/main" xmlns=""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7" name="4 CuadroTexto">
          <a:extLst>
            <a:ext uri="{FF2B5EF4-FFF2-40B4-BE49-F238E27FC236}">
              <a16:creationId xmlns:a16="http://schemas.microsoft.com/office/drawing/2014/main" xmlns=""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8" name="5 CuadroTexto">
          <a:extLst>
            <a:ext uri="{FF2B5EF4-FFF2-40B4-BE49-F238E27FC236}">
              <a16:creationId xmlns:a16="http://schemas.microsoft.com/office/drawing/2014/main" xmlns=""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9" name="6 CuadroTexto">
          <a:extLst>
            <a:ext uri="{FF2B5EF4-FFF2-40B4-BE49-F238E27FC236}">
              <a16:creationId xmlns:a16="http://schemas.microsoft.com/office/drawing/2014/main" xmlns=""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0" name="2 CuadroTexto">
          <a:extLst>
            <a:ext uri="{FF2B5EF4-FFF2-40B4-BE49-F238E27FC236}">
              <a16:creationId xmlns:a16="http://schemas.microsoft.com/office/drawing/2014/main" xmlns=""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1" name="3 CuadroTexto">
          <a:extLst>
            <a:ext uri="{FF2B5EF4-FFF2-40B4-BE49-F238E27FC236}">
              <a16:creationId xmlns:a16="http://schemas.microsoft.com/office/drawing/2014/main" xmlns=""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2" name="4 CuadroTexto">
          <a:extLst>
            <a:ext uri="{FF2B5EF4-FFF2-40B4-BE49-F238E27FC236}">
              <a16:creationId xmlns:a16="http://schemas.microsoft.com/office/drawing/2014/main" xmlns=""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3" name="5 CuadroTexto">
          <a:extLst>
            <a:ext uri="{FF2B5EF4-FFF2-40B4-BE49-F238E27FC236}">
              <a16:creationId xmlns:a16="http://schemas.microsoft.com/office/drawing/2014/main" xmlns=""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4" name="6 CuadroTexto">
          <a:extLst>
            <a:ext uri="{FF2B5EF4-FFF2-40B4-BE49-F238E27FC236}">
              <a16:creationId xmlns:a16="http://schemas.microsoft.com/office/drawing/2014/main" xmlns=""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5" name="1 CuadroTexto">
          <a:extLst>
            <a:ext uri="{FF2B5EF4-FFF2-40B4-BE49-F238E27FC236}">
              <a16:creationId xmlns:a16="http://schemas.microsoft.com/office/drawing/2014/main" xmlns=""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6" name="2 CuadroTexto">
          <a:extLst>
            <a:ext uri="{FF2B5EF4-FFF2-40B4-BE49-F238E27FC236}">
              <a16:creationId xmlns:a16="http://schemas.microsoft.com/office/drawing/2014/main" xmlns=""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7" name="3 CuadroTexto">
          <a:extLst>
            <a:ext uri="{FF2B5EF4-FFF2-40B4-BE49-F238E27FC236}">
              <a16:creationId xmlns:a16="http://schemas.microsoft.com/office/drawing/2014/main" xmlns=""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8" name="4 CuadroTexto">
          <a:extLst>
            <a:ext uri="{FF2B5EF4-FFF2-40B4-BE49-F238E27FC236}">
              <a16:creationId xmlns:a16="http://schemas.microsoft.com/office/drawing/2014/main" xmlns=""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9" name="5 CuadroTexto">
          <a:extLst>
            <a:ext uri="{FF2B5EF4-FFF2-40B4-BE49-F238E27FC236}">
              <a16:creationId xmlns:a16="http://schemas.microsoft.com/office/drawing/2014/main" xmlns=""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20" name="6 CuadroTexto">
          <a:extLst>
            <a:ext uri="{FF2B5EF4-FFF2-40B4-BE49-F238E27FC236}">
              <a16:creationId xmlns:a16="http://schemas.microsoft.com/office/drawing/2014/main" xmlns=""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28</xdr:row>
      <xdr:rowOff>0</xdr:rowOff>
    </xdr:from>
    <xdr:ext cx="184731" cy="264560"/>
    <xdr:sp macro="" textlink="">
      <xdr:nvSpPr>
        <xdr:cNvPr id="3" name="4 CuadroTexto">
          <a:extLst>
            <a:ext uri="{FF2B5EF4-FFF2-40B4-BE49-F238E27FC236}">
              <a16:creationId xmlns:a16="http://schemas.microsoft.com/office/drawing/2014/main" xmlns=""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4" name="5 CuadroTexto">
          <a:extLst>
            <a:ext uri="{FF2B5EF4-FFF2-40B4-BE49-F238E27FC236}">
              <a16:creationId xmlns:a16="http://schemas.microsoft.com/office/drawing/2014/main" xmlns=""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5" name="6 CuadroTexto">
          <a:extLst>
            <a:ext uri="{FF2B5EF4-FFF2-40B4-BE49-F238E27FC236}">
              <a16:creationId xmlns:a16="http://schemas.microsoft.com/office/drawing/2014/main" xmlns=""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6" name="1 CuadroTexto">
          <a:extLst>
            <a:ext uri="{FF2B5EF4-FFF2-40B4-BE49-F238E27FC236}">
              <a16:creationId xmlns:a16="http://schemas.microsoft.com/office/drawing/2014/main" xmlns=""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7" name="2 CuadroTexto">
          <a:extLst>
            <a:ext uri="{FF2B5EF4-FFF2-40B4-BE49-F238E27FC236}">
              <a16:creationId xmlns:a16="http://schemas.microsoft.com/office/drawing/2014/main" xmlns=""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9" name="4 CuadroTexto">
          <a:extLst>
            <a:ext uri="{FF2B5EF4-FFF2-40B4-BE49-F238E27FC236}">
              <a16:creationId xmlns:a16="http://schemas.microsoft.com/office/drawing/2014/main" xmlns=""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0" name="5 CuadroTexto">
          <a:extLst>
            <a:ext uri="{FF2B5EF4-FFF2-40B4-BE49-F238E27FC236}">
              <a16:creationId xmlns:a16="http://schemas.microsoft.com/office/drawing/2014/main" xmlns=""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1" name="6 CuadroTexto">
          <a:extLst>
            <a:ext uri="{FF2B5EF4-FFF2-40B4-BE49-F238E27FC236}">
              <a16:creationId xmlns:a16="http://schemas.microsoft.com/office/drawing/2014/main" xmlns=""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2" name="2 CuadroTexto">
          <a:extLst>
            <a:ext uri="{FF2B5EF4-FFF2-40B4-BE49-F238E27FC236}">
              <a16:creationId xmlns:a16="http://schemas.microsoft.com/office/drawing/2014/main" xmlns=""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3" name="3 CuadroTexto">
          <a:extLst>
            <a:ext uri="{FF2B5EF4-FFF2-40B4-BE49-F238E27FC236}">
              <a16:creationId xmlns:a16="http://schemas.microsoft.com/office/drawing/2014/main" xmlns=""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4" name="4 CuadroTexto">
          <a:extLst>
            <a:ext uri="{FF2B5EF4-FFF2-40B4-BE49-F238E27FC236}">
              <a16:creationId xmlns:a16="http://schemas.microsoft.com/office/drawing/2014/main" xmlns=""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5" name="5 CuadroTexto">
          <a:extLst>
            <a:ext uri="{FF2B5EF4-FFF2-40B4-BE49-F238E27FC236}">
              <a16:creationId xmlns:a16="http://schemas.microsoft.com/office/drawing/2014/main" xmlns=""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6" name="6 CuadroTexto">
          <a:extLst>
            <a:ext uri="{FF2B5EF4-FFF2-40B4-BE49-F238E27FC236}">
              <a16:creationId xmlns:a16="http://schemas.microsoft.com/office/drawing/2014/main" xmlns=""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7" name="1 CuadroTexto">
          <a:extLst>
            <a:ext uri="{FF2B5EF4-FFF2-40B4-BE49-F238E27FC236}">
              <a16:creationId xmlns:a16="http://schemas.microsoft.com/office/drawing/2014/main" xmlns=""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8" name="2 CuadroTexto">
          <a:extLst>
            <a:ext uri="{FF2B5EF4-FFF2-40B4-BE49-F238E27FC236}">
              <a16:creationId xmlns:a16="http://schemas.microsoft.com/office/drawing/2014/main" xmlns=""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9" name="3 CuadroTexto">
          <a:extLst>
            <a:ext uri="{FF2B5EF4-FFF2-40B4-BE49-F238E27FC236}">
              <a16:creationId xmlns:a16="http://schemas.microsoft.com/office/drawing/2014/main" xmlns=""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0" name="4 CuadroTexto">
          <a:extLst>
            <a:ext uri="{FF2B5EF4-FFF2-40B4-BE49-F238E27FC236}">
              <a16:creationId xmlns:a16="http://schemas.microsoft.com/office/drawing/2014/main" xmlns=""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1" name="5 CuadroTexto">
          <a:extLst>
            <a:ext uri="{FF2B5EF4-FFF2-40B4-BE49-F238E27FC236}">
              <a16:creationId xmlns:a16="http://schemas.microsoft.com/office/drawing/2014/main" xmlns=""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 name="6 CuadroTexto">
          <a:extLst>
            <a:ext uri="{FF2B5EF4-FFF2-40B4-BE49-F238E27FC236}">
              <a16:creationId xmlns:a16="http://schemas.microsoft.com/office/drawing/2014/main" xmlns=""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3" name="2 CuadroTexto">
          <a:extLst>
            <a:ext uri="{FF2B5EF4-FFF2-40B4-BE49-F238E27FC236}">
              <a16:creationId xmlns:a16="http://schemas.microsoft.com/office/drawing/2014/main" xmlns=""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4" name="3 CuadroTexto">
          <a:extLst>
            <a:ext uri="{FF2B5EF4-FFF2-40B4-BE49-F238E27FC236}">
              <a16:creationId xmlns:a16="http://schemas.microsoft.com/office/drawing/2014/main" xmlns=""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5" name="4 CuadroTexto">
          <a:extLst>
            <a:ext uri="{FF2B5EF4-FFF2-40B4-BE49-F238E27FC236}">
              <a16:creationId xmlns:a16="http://schemas.microsoft.com/office/drawing/2014/main" xmlns=""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6" name="5 CuadroTexto">
          <a:extLst>
            <a:ext uri="{FF2B5EF4-FFF2-40B4-BE49-F238E27FC236}">
              <a16:creationId xmlns:a16="http://schemas.microsoft.com/office/drawing/2014/main" xmlns=""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7" name="6 CuadroTexto">
          <a:extLst>
            <a:ext uri="{FF2B5EF4-FFF2-40B4-BE49-F238E27FC236}">
              <a16:creationId xmlns:a16="http://schemas.microsoft.com/office/drawing/2014/main" xmlns=""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8" name="1 CuadroTexto">
          <a:extLst>
            <a:ext uri="{FF2B5EF4-FFF2-40B4-BE49-F238E27FC236}">
              <a16:creationId xmlns:a16="http://schemas.microsoft.com/office/drawing/2014/main" xmlns=""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9" name="2 CuadroTexto">
          <a:extLst>
            <a:ext uri="{FF2B5EF4-FFF2-40B4-BE49-F238E27FC236}">
              <a16:creationId xmlns:a16="http://schemas.microsoft.com/office/drawing/2014/main" xmlns=""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0" name="3 CuadroTexto">
          <a:extLst>
            <a:ext uri="{FF2B5EF4-FFF2-40B4-BE49-F238E27FC236}">
              <a16:creationId xmlns:a16="http://schemas.microsoft.com/office/drawing/2014/main" xmlns=""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1" name="4 CuadroTexto">
          <a:extLst>
            <a:ext uri="{FF2B5EF4-FFF2-40B4-BE49-F238E27FC236}">
              <a16:creationId xmlns:a16="http://schemas.microsoft.com/office/drawing/2014/main" xmlns=""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2" name="5 CuadroTexto">
          <a:extLst>
            <a:ext uri="{FF2B5EF4-FFF2-40B4-BE49-F238E27FC236}">
              <a16:creationId xmlns:a16="http://schemas.microsoft.com/office/drawing/2014/main" xmlns=""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3" name="6 CuadroTexto">
          <a:extLst>
            <a:ext uri="{FF2B5EF4-FFF2-40B4-BE49-F238E27FC236}">
              <a16:creationId xmlns:a16="http://schemas.microsoft.com/office/drawing/2014/main" xmlns=""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4" name="3 CuadroTexto">
          <a:extLst>
            <a:ext uri="{FF2B5EF4-FFF2-40B4-BE49-F238E27FC236}">
              <a16:creationId xmlns:a16="http://schemas.microsoft.com/office/drawing/2014/main" xmlns=""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5" name="4 CuadroTexto">
          <a:extLst>
            <a:ext uri="{FF2B5EF4-FFF2-40B4-BE49-F238E27FC236}">
              <a16:creationId xmlns:a16="http://schemas.microsoft.com/office/drawing/2014/main" xmlns=""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6" name="5 CuadroTexto">
          <a:extLst>
            <a:ext uri="{FF2B5EF4-FFF2-40B4-BE49-F238E27FC236}">
              <a16:creationId xmlns:a16="http://schemas.microsoft.com/office/drawing/2014/main" xmlns=""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7" name="6 CuadroTexto">
          <a:extLst>
            <a:ext uri="{FF2B5EF4-FFF2-40B4-BE49-F238E27FC236}">
              <a16:creationId xmlns:a16="http://schemas.microsoft.com/office/drawing/2014/main" xmlns=""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8" name="1 CuadroTexto">
          <a:extLst>
            <a:ext uri="{FF2B5EF4-FFF2-40B4-BE49-F238E27FC236}">
              <a16:creationId xmlns:a16="http://schemas.microsoft.com/office/drawing/2014/main" xmlns=""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9" name="2 CuadroTexto">
          <a:extLst>
            <a:ext uri="{FF2B5EF4-FFF2-40B4-BE49-F238E27FC236}">
              <a16:creationId xmlns:a16="http://schemas.microsoft.com/office/drawing/2014/main" xmlns=""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0" name="3 CuadroTexto">
          <a:extLst>
            <a:ext uri="{FF2B5EF4-FFF2-40B4-BE49-F238E27FC236}">
              <a16:creationId xmlns:a16="http://schemas.microsoft.com/office/drawing/2014/main" xmlns=""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1" name="4 CuadroTexto">
          <a:extLst>
            <a:ext uri="{FF2B5EF4-FFF2-40B4-BE49-F238E27FC236}">
              <a16:creationId xmlns:a16="http://schemas.microsoft.com/office/drawing/2014/main" xmlns=""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2" name="5 CuadroTexto">
          <a:extLst>
            <a:ext uri="{FF2B5EF4-FFF2-40B4-BE49-F238E27FC236}">
              <a16:creationId xmlns:a16="http://schemas.microsoft.com/office/drawing/2014/main" xmlns=""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3" name="6 CuadroTexto">
          <a:extLst>
            <a:ext uri="{FF2B5EF4-FFF2-40B4-BE49-F238E27FC236}">
              <a16:creationId xmlns:a16="http://schemas.microsoft.com/office/drawing/2014/main" xmlns=""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4" name="2 CuadroTexto">
          <a:extLst>
            <a:ext uri="{FF2B5EF4-FFF2-40B4-BE49-F238E27FC236}">
              <a16:creationId xmlns:a16="http://schemas.microsoft.com/office/drawing/2014/main" xmlns=""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5" name="3 CuadroTexto">
          <a:extLst>
            <a:ext uri="{FF2B5EF4-FFF2-40B4-BE49-F238E27FC236}">
              <a16:creationId xmlns:a16="http://schemas.microsoft.com/office/drawing/2014/main" xmlns=""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6" name="4 CuadroTexto">
          <a:extLst>
            <a:ext uri="{FF2B5EF4-FFF2-40B4-BE49-F238E27FC236}">
              <a16:creationId xmlns:a16="http://schemas.microsoft.com/office/drawing/2014/main" xmlns=""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7" name="5 CuadroTexto">
          <a:extLst>
            <a:ext uri="{FF2B5EF4-FFF2-40B4-BE49-F238E27FC236}">
              <a16:creationId xmlns:a16="http://schemas.microsoft.com/office/drawing/2014/main" xmlns=""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8" name="6 CuadroTexto">
          <a:extLst>
            <a:ext uri="{FF2B5EF4-FFF2-40B4-BE49-F238E27FC236}">
              <a16:creationId xmlns:a16="http://schemas.microsoft.com/office/drawing/2014/main" xmlns=""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9" name="1 CuadroTexto">
          <a:extLst>
            <a:ext uri="{FF2B5EF4-FFF2-40B4-BE49-F238E27FC236}">
              <a16:creationId xmlns:a16="http://schemas.microsoft.com/office/drawing/2014/main" xmlns=""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0" name="2 CuadroTexto">
          <a:extLst>
            <a:ext uri="{FF2B5EF4-FFF2-40B4-BE49-F238E27FC236}">
              <a16:creationId xmlns:a16="http://schemas.microsoft.com/office/drawing/2014/main" xmlns=""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1" name="3 CuadroTexto">
          <a:extLst>
            <a:ext uri="{FF2B5EF4-FFF2-40B4-BE49-F238E27FC236}">
              <a16:creationId xmlns:a16="http://schemas.microsoft.com/office/drawing/2014/main" xmlns=""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2" name="4 CuadroTexto">
          <a:extLst>
            <a:ext uri="{FF2B5EF4-FFF2-40B4-BE49-F238E27FC236}">
              <a16:creationId xmlns:a16="http://schemas.microsoft.com/office/drawing/2014/main" xmlns=""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3" name="5 CuadroTexto">
          <a:extLst>
            <a:ext uri="{FF2B5EF4-FFF2-40B4-BE49-F238E27FC236}">
              <a16:creationId xmlns:a16="http://schemas.microsoft.com/office/drawing/2014/main" xmlns=""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4" name="6 CuadroTexto">
          <a:extLst>
            <a:ext uri="{FF2B5EF4-FFF2-40B4-BE49-F238E27FC236}">
              <a16:creationId xmlns:a16="http://schemas.microsoft.com/office/drawing/2014/main" xmlns=""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5" name="2 CuadroTexto">
          <a:extLst>
            <a:ext uri="{FF2B5EF4-FFF2-40B4-BE49-F238E27FC236}">
              <a16:creationId xmlns:a16="http://schemas.microsoft.com/office/drawing/2014/main" xmlns=""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6" name="3 CuadroTexto">
          <a:extLst>
            <a:ext uri="{FF2B5EF4-FFF2-40B4-BE49-F238E27FC236}">
              <a16:creationId xmlns:a16="http://schemas.microsoft.com/office/drawing/2014/main" xmlns=""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7" name="4 CuadroTexto">
          <a:extLst>
            <a:ext uri="{FF2B5EF4-FFF2-40B4-BE49-F238E27FC236}">
              <a16:creationId xmlns:a16="http://schemas.microsoft.com/office/drawing/2014/main" xmlns=""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8" name="5 CuadroTexto">
          <a:extLst>
            <a:ext uri="{FF2B5EF4-FFF2-40B4-BE49-F238E27FC236}">
              <a16:creationId xmlns:a16="http://schemas.microsoft.com/office/drawing/2014/main" xmlns=""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9" name="6 CuadroTexto">
          <a:extLst>
            <a:ext uri="{FF2B5EF4-FFF2-40B4-BE49-F238E27FC236}">
              <a16:creationId xmlns:a16="http://schemas.microsoft.com/office/drawing/2014/main" xmlns=""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0" name="1 CuadroTexto">
          <a:extLst>
            <a:ext uri="{FF2B5EF4-FFF2-40B4-BE49-F238E27FC236}">
              <a16:creationId xmlns:a16="http://schemas.microsoft.com/office/drawing/2014/main" xmlns=""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1" name="2 CuadroTexto">
          <a:extLst>
            <a:ext uri="{FF2B5EF4-FFF2-40B4-BE49-F238E27FC236}">
              <a16:creationId xmlns:a16="http://schemas.microsoft.com/office/drawing/2014/main" xmlns=""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2" name="3 CuadroTexto">
          <a:extLst>
            <a:ext uri="{FF2B5EF4-FFF2-40B4-BE49-F238E27FC236}">
              <a16:creationId xmlns:a16="http://schemas.microsoft.com/office/drawing/2014/main" xmlns=""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3" name="4 CuadroTexto">
          <a:extLst>
            <a:ext uri="{FF2B5EF4-FFF2-40B4-BE49-F238E27FC236}">
              <a16:creationId xmlns:a16="http://schemas.microsoft.com/office/drawing/2014/main" xmlns=""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4" name="5 CuadroTexto">
          <a:extLst>
            <a:ext uri="{FF2B5EF4-FFF2-40B4-BE49-F238E27FC236}">
              <a16:creationId xmlns:a16="http://schemas.microsoft.com/office/drawing/2014/main" xmlns=""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5" name="6 CuadroTexto">
          <a:extLst>
            <a:ext uri="{FF2B5EF4-FFF2-40B4-BE49-F238E27FC236}">
              <a16:creationId xmlns:a16="http://schemas.microsoft.com/office/drawing/2014/main" xmlns=""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6" name="3 CuadroTexto">
          <a:extLst>
            <a:ext uri="{FF2B5EF4-FFF2-40B4-BE49-F238E27FC236}">
              <a16:creationId xmlns:a16="http://schemas.microsoft.com/office/drawing/2014/main" xmlns=""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7" name="4 CuadroTexto">
          <a:extLst>
            <a:ext uri="{FF2B5EF4-FFF2-40B4-BE49-F238E27FC236}">
              <a16:creationId xmlns:a16="http://schemas.microsoft.com/office/drawing/2014/main" xmlns=""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8" name="5 CuadroTexto">
          <a:extLst>
            <a:ext uri="{FF2B5EF4-FFF2-40B4-BE49-F238E27FC236}">
              <a16:creationId xmlns:a16="http://schemas.microsoft.com/office/drawing/2014/main" xmlns=""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9" name="6 CuadroTexto">
          <a:extLst>
            <a:ext uri="{FF2B5EF4-FFF2-40B4-BE49-F238E27FC236}">
              <a16:creationId xmlns:a16="http://schemas.microsoft.com/office/drawing/2014/main" xmlns=""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0" name="1 CuadroTexto">
          <a:extLst>
            <a:ext uri="{FF2B5EF4-FFF2-40B4-BE49-F238E27FC236}">
              <a16:creationId xmlns:a16="http://schemas.microsoft.com/office/drawing/2014/main" xmlns=""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1" name="2 CuadroTexto">
          <a:extLst>
            <a:ext uri="{FF2B5EF4-FFF2-40B4-BE49-F238E27FC236}">
              <a16:creationId xmlns:a16="http://schemas.microsoft.com/office/drawing/2014/main" xmlns=""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2" name="3 CuadroTexto">
          <a:extLst>
            <a:ext uri="{FF2B5EF4-FFF2-40B4-BE49-F238E27FC236}">
              <a16:creationId xmlns:a16="http://schemas.microsoft.com/office/drawing/2014/main" xmlns=""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3" name="4 CuadroTexto">
          <a:extLst>
            <a:ext uri="{FF2B5EF4-FFF2-40B4-BE49-F238E27FC236}">
              <a16:creationId xmlns:a16="http://schemas.microsoft.com/office/drawing/2014/main" xmlns=""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4" name="5 CuadroTexto">
          <a:extLst>
            <a:ext uri="{FF2B5EF4-FFF2-40B4-BE49-F238E27FC236}">
              <a16:creationId xmlns:a16="http://schemas.microsoft.com/office/drawing/2014/main" xmlns=""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5" name="6 CuadroTexto">
          <a:extLst>
            <a:ext uri="{FF2B5EF4-FFF2-40B4-BE49-F238E27FC236}">
              <a16:creationId xmlns:a16="http://schemas.microsoft.com/office/drawing/2014/main" xmlns=""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6" name="2 CuadroTexto">
          <a:extLst>
            <a:ext uri="{FF2B5EF4-FFF2-40B4-BE49-F238E27FC236}">
              <a16:creationId xmlns:a16="http://schemas.microsoft.com/office/drawing/2014/main" xmlns=""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7" name="3 CuadroTexto">
          <a:extLst>
            <a:ext uri="{FF2B5EF4-FFF2-40B4-BE49-F238E27FC236}">
              <a16:creationId xmlns:a16="http://schemas.microsoft.com/office/drawing/2014/main" xmlns=""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8" name="4 CuadroTexto">
          <a:extLst>
            <a:ext uri="{FF2B5EF4-FFF2-40B4-BE49-F238E27FC236}">
              <a16:creationId xmlns:a16="http://schemas.microsoft.com/office/drawing/2014/main" xmlns=""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9" name="5 CuadroTexto">
          <a:extLst>
            <a:ext uri="{FF2B5EF4-FFF2-40B4-BE49-F238E27FC236}">
              <a16:creationId xmlns:a16="http://schemas.microsoft.com/office/drawing/2014/main" xmlns=""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0" name="6 CuadroTexto">
          <a:extLst>
            <a:ext uri="{FF2B5EF4-FFF2-40B4-BE49-F238E27FC236}">
              <a16:creationId xmlns:a16="http://schemas.microsoft.com/office/drawing/2014/main" xmlns=""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1" name="1 CuadroTexto">
          <a:extLst>
            <a:ext uri="{FF2B5EF4-FFF2-40B4-BE49-F238E27FC236}">
              <a16:creationId xmlns:a16="http://schemas.microsoft.com/office/drawing/2014/main" xmlns=""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2" name="2 CuadroTexto">
          <a:extLst>
            <a:ext uri="{FF2B5EF4-FFF2-40B4-BE49-F238E27FC236}">
              <a16:creationId xmlns:a16="http://schemas.microsoft.com/office/drawing/2014/main" xmlns=""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3" name="3 CuadroTexto">
          <a:extLst>
            <a:ext uri="{FF2B5EF4-FFF2-40B4-BE49-F238E27FC236}">
              <a16:creationId xmlns:a16="http://schemas.microsoft.com/office/drawing/2014/main" xmlns=""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4" name="4 CuadroTexto">
          <a:extLst>
            <a:ext uri="{FF2B5EF4-FFF2-40B4-BE49-F238E27FC236}">
              <a16:creationId xmlns:a16="http://schemas.microsoft.com/office/drawing/2014/main" xmlns=""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5" name="5 CuadroTexto">
          <a:extLst>
            <a:ext uri="{FF2B5EF4-FFF2-40B4-BE49-F238E27FC236}">
              <a16:creationId xmlns:a16="http://schemas.microsoft.com/office/drawing/2014/main" xmlns=""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6" name="6 CuadroTexto">
          <a:extLst>
            <a:ext uri="{FF2B5EF4-FFF2-40B4-BE49-F238E27FC236}">
              <a16:creationId xmlns:a16="http://schemas.microsoft.com/office/drawing/2014/main" xmlns=""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7" name="2 CuadroTexto">
          <a:extLst>
            <a:ext uri="{FF2B5EF4-FFF2-40B4-BE49-F238E27FC236}">
              <a16:creationId xmlns:a16="http://schemas.microsoft.com/office/drawing/2014/main" xmlns=""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8" name="3 CuadroTexto">
          <a:extLst>
            <a:ext uri="{FF2B5EF4-FFF2-40B4-BE49-F238E27FC236}">
              <a16:creationId xmlns:a16="http://schemas.microsoft.com/office/drawing/2014/main" xmlns=""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9" name="4 CuadroTexto">
          <a:extLst>
            <a:ext uri="{FF2B5EF4-FFF2-40B4-BE49-F238E27FC236}">
              <a16:creationId xmlns:a16="http://schemas.microsoft.com/office/drawing/2014/main" xmlns=""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0" name="5 CuadroTexto">
          <a:extLst>
            <a:ext uri="{FF2B5EF4-FFF2-40B4-BE49-F238E27FC236}">
              <a16:creationId xmlns:a16="http://schemas.microsoft.com/office/drawing/2014/main" xmlns=""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1" name="6 CuadroTexto">
          <a:extLst>
            <a:ext uri="{FF2B5EF4-FFF2-40B4-BE49-F238E27FC236}">
              <a16:creationId xmlns:a16="http://schemas.microsoft.com/office/drawing/2014/main" xmlns=""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2" name="1 CuadroTexto">
          <a:extLst>
            <a:ext uri="{FF2B5EF4-FFF2-40B4-BE49-F238E27FC236}">
              <a16:creationId xmlns:a16="http://schemas.microsoft.com/office/drawing/2014/main" xmlns=""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3" name="2 CuadroTexto">
          <a:extLst>
            <a:ext uri="{FF2B5EF4-FFF2-40B4-BE49-F238E27FC236}">
              <a16:creationId xmlns:a16="http://schemas.microsoft.com/office/drawing/2014/main" xmlns=""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4" name="3 CuadroTexto">
          <a:extLst>
            <a:ext uri="{FF2B5EF4-FFF2-40B4-BE49-F238E27FC236}">
              <a16:creationId xmlns:a16="http://schemas.microsoft.com/office/drawing/2014/main" xmlns=""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5" name="4 CuadroTexto">
          <a:extLst>
            <a:ext uri="{FF2B5EF4-FFF2-40B4-BE49-F238E27FC236}">
              <a16:creationId xmlns:a16="http://schemas.microsoft.com/office/drawing/2014/main" xmlns=""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6" name="5 CuadroTexto">
          <a:extLst>
            <a:ext uri="{FF2B5EF4-FFF2-40B4-BE49-F238E27FC236}">
              <a16:creationId xmlns:a16="http://schemas.microsoft.com/office/drawing/2014/main" xmlns=""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8" name="2 CuadroTexto">
          <a:extLst>
            <a:ext uri="{FF2B5EF4-FFF2-40B4-BE49-F238E27FC236}">
              <a16:creationId xmlns:a16="http://schemas.microsoft.com/office/drawing/2014/main" xmlns=""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9" name="3 CuadroTexto">
          <a:extLst>
            <a:ext uri="{FF2B5EF4-FFF2-40B4-BE49-F238E27FC236}">
              <a16:creationId xmlns:a16="http://schemas.microsoft.com/office/drawing/2014/main" xmlns=""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0" name="4 CuadroTexto">
          <a:extLst>
            <a:ext uri="{FF2B5EF4-FFF2-40B4-BE49-F238E27FC236}">
              <a16:creationId xmlns:a16="http://schemas.microsoft.com/office/drawing/2014/main" xmlns=""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1" name="5 CuadroTexto">
          <a:extLst>
            <a:ext uri="{FF2B5EF4-FFF2-40B4-BE49-F238E27FC236}">
              <a16:creationId xmlns:a16="http://schemas.microsoft.com/office/drawing/2014/main" xmlns=""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2" name="6 CuadroTexto">
          <a:extLst>
            <a:ext uri="{FF2B5EF4-FFF2-40B4-BE49-F238E27FC236}">
              <a16:creationId xmlns:a16="http://schemas.microsoft.com/office/drawing/2014/main" xmlns=""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3" name="1 CuadroTexto">
          <a:extLst>
            <a:ext uri="{FF2B5EF4-FFF2-40B4-BE49-F238E27FC236}">
              <a16:creationId xmlns:a16="http://schemas.microsoft.com/office/drawing/2014/main" xmlns=""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4" name="2 CuadroTexto">
          <a:extLst>
            <a:ext uri="{FF2B5EF4-FFF2-40B4-BE49-F238E27FC236}">
              <a16:creationId xmlns:a16="http://schemas.microsoft.com/office/drawing/2014/main" xmlns=""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5" name="3 CuadroTexto">
          <a:extLst>
            <a:ext uri="{FF2B5EF4-FFF2-40B4-BE49-F238E27FC236}">
              <a16:creationId xmlns:a16="http://schemas.microsoft.com/office/drawing/2014/main" xmlns=""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6" name="4 CuadroTexto">
          <a:extLst>
            <a:ext uri="{FF2B5EF4-FFF2-40B4-BE49-F238E27FC236}">
              <a16:creationId xmlns:a16="http://schemas.microsoft.com/office/drawing/2014/main" xmlns=""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7" name="5 CuadroTexto">
          <a:extLst>
            <a:ext uri="{FF2B5EF4-FFF2-40B4-BE49-F238E27FC236}">
              <a16:creationId xmlns:a16="http://schemas.microsoft.com/office/drawing/2014/main" xmlns=""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8" name="6 CuadroTexto">
          <a:extLst>
            <a:ext uri="{FF2B5EF4-FFF2-40B4-BE49-F238E27FC236}">
              <a16:creationId xmlns:a16="http://schemas.microsoft.com/office/drawing/2014/main" xmlns=""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9" name="2 CuadroTexto">
          <a:extLst>
            <a:ext uri="{FF2B5EF4-FFF2-40B4-BE49-F238E27FC236}">
              <a16:creationId xmlns:a16="http://schemas.microsoft.com/office/drawing/2014/main" xmlns=""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0" name="3 CuadroTexto">
          <a:extLst>
            <a:ext uri="{FF2B5EF4-FFF2-40B4-BE49-F238E27FC236}">
              <a16:creationId xmlns:a16="http://schemas.microsoft.com/office/drawing/2014/main" xmlns=""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1" name="4 CuadroTexto">
          <a:extLst>
            <a:ext uri="{FF2B5EF4-FFF2-40B4-BE49-F238E27FC236}">
              <a16:creationId xmlns:a16="http://schemas.microsoft.com/office/drawing/2014/main" xmlns=""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2" name="5 CuadroTexto">
          <a:extLst>
            <a:ext uri="{FF2B5EF4-FFF2-40B4-BE49-F238E27FC236}">
              <a16:creationId xmlns:a16="http://schemas.microsoft.com/office/drawing/2014/main" xmlns=""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3" name="6 CuadroTexto">
          <a:extLst>
            <a:ext uri="{FF2B5EF4-FFF2-40B4-BE49-F238E27FC236}">
              <a16:creationId xmlns:a16="http://schemas.microsoft.com/office/drawing/2014/main" xmlns=""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4" name="1 CuadroTexto">
          <a:extLst>
            <a:ext uri="{FF2B5EF4-FFF2-40B4-BE49-F238E27FC236}">
              <a16:creationId xmlns:a16="http://schemas.microsoft.com/office/drawing/2014/main" xmlns=""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5" name="2 CuadroTexto">
          <a:extLst>
            <a:ext uri="{FF2B5EF4-FFF2-40B4-BE49-F238E27FC236}">
              <a16:creationId xmlns:a16="http://schemas.microsoft.com/office/drawing/2014/main" xmlns=""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6" name="3 CuadroTexto">
          <a:extLst>
            <a:ext uri="{FF2B5EF4-FFF2-40B4-BE49-F238E27FC236}">
              <a16:creationId xmlns:a16="http://schemas.microsoft.com/office/drawing/2014/main" xmlns=""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7" name="4 CuadroTexto">
          <a:extLst>
            <a:ext uri="{FF2B5EF4-FFF2-40B4-BE49-F238E27FC236}">
              <a16:creationId xmlns:a16="http://schemas.microsoft.com/office/drawing/2014/main" xmlns=""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8" name="5 CuadroTexto">
          <a:extLst>
            <a:ext uri="{FF2B5EF4-FFF2-40B4-BE49-F238E27FC236}">
              <a16:creationId xmlns:a16="http://schemas.microsoft.com/office/drawing/2014/main" xmlns=""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9" name="6 CuadroTexto">
          <a:extLst>
            <a:ext uri="{FF2B5EF4-FFF2-40B4-BE49-F238E27FC236}">
              <a16:creationId xmlns:a16="http://schemas.microsoft.com/office/drawing/2014/main" xmlns=""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0" name="3 CuadroTexto">
          <a:extLst>
            <a:ext uri="{FF2B5EF4-FFF2-40B4-BE49-F238E27FC236}">
              <a16:creationId xmlns:a16="http://schemas.microsoft.com/office/drawing/2014/main" xmlns=""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1" name="4 CuadroTexto">
          <a:extLst>
            <a:ext uri="{FF2B5EF4-FFF2-40B4-BE49-F238E27FC236}">
              <a16:creationId xmlns:a16="http://schemas.microsoft.com/office/drawing/2014/main" xmlns=""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2" name="5 CuadroTexto">
          <a:extLst>
            <a:ext uri="{FF2B5EF4-FFF2-40B4-BE49-F238E27FC236}">
              <a16:creationId xmlns:a16="http://schemas.microsoft.com/office/drawing/2014/main" xmlns=""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3" name="6 CuadroTexto">
          <a:extLst>
            <a:ext uri="{FF2B5EF4-FFF2-40B4-BE49-F238E27FC236}">
              <a16:creationId xmlns:a16="http://schemas.microsoft.com/office/drawing/2014/main" xmlns=""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4" name="1 CuadroTexto">
          <a:extLst>
            <a:ext uri="{FF2B5EF4-FFF2-40B4-BE49-F238E27FC236}">
              <a16:creationId xmlns:a16="http://schemas.microsoft.com/office/drawing/2014/main" xmlns=""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5" name="2 CuadroTexto">
          <a:extLst>
            <a:ext uri="{FF2B5EF4-FFF2-40B4-BE49-F238E27FC236}">
              <a16:creationId xmlns:a16="http://schemas.microsoft.com/office/drawing/2014/main" xmlns=""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6" name="3 CuadroTexto">
          <a:extLst>
            <a:ext uri="{FF2B5EF4-FFF2-40B4-BE49-F238E27FC236}">
              <a16:creationId xmlns:a16="http://schemas.microsoft.com/office/drawing/2014/main" xmlns=""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7" name="4 CuadroTexto">
          <a:extLst>
            <a:ext uri="{FF2B5EF4-FFF2-40B4-BE49-F238E27FC236}">
              <a16:creationId xmlns:a16="http://schemas.microsoft.com/office/drawing/2014/main" xmlns=""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8" name="5 CuadroTexto">
          <a:extLst>
            <a:ext uri="{FF2B5EF4-FFF2-40B4-BE49-F238E27FC236}">
              <a16:creationId xmlns:a16="http://schemas.microsoft.com/office/drawing/2014/main" xmlns=""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9" name="6 CuadroTexto">
          <a:extLst>
            <a:ext uri="{FF2B5EF4-FFF2-40B4-BE49-F238E27FC236}">
              <a16:creationId xmlns:a16="http://schemas.microsoft.com/office/drawing/2014/main" xmlns=""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0" name="2 CuadroTexto">
          <a:extLst>
            <a:ext uri="{FF2B5EF4-FFF2-40B4-BE49-F238E27FC236}">
              <a16:creationId xmlns:a16="http://schemas.microsoft.com/office/drawing/2014/main" xmlns=""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1" name="3 CuadroTexto">
          <a:extLst>
            <a:ext uri="{FF2B5EF4-FFF2-40B4-BE49-F238E27FC236}">
              <a16:creationId xmlns:a16="http://schemas.microsoft.com/office/drawing/2014/main" xmlns=""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2" name="4 CuadroTexto">
          <a:extLst>
            <a:ext uri="{FF2B5EF4-FFF2-40B4-BE49-F238E27FC236}">
              <a16:creationId xmlns:a16="http://schemas.microsoft.com/office/drawing/2014/main" xmlns=""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3" name="5 CuadroTexto">
          <a:extLst>
            <a:ext uri="{FF2B5EF4-FFF2-40B4-BE49-F238E27FC236}">
              <a16:creationId xmlns:a16="http://schemas.microsoft.com/office/drawing/2014/main" xmlns=""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4" name="6 CuadroTexto">
          <a:extLst>
            <a:ext uri="{FF2B5EF4-FFF2-40B4-BE49-F238E27FC236}">
              <a16:creationId xmlns:a16="http://schemas.microsoft.com/office/drawing/2014/main" xmlns=""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5" name="1 CuadroTexto">
          <a:extLst>
            <a:ext uri="{FF2B5EF4-FFF2-40B4-BE49-F238E27FC236}">
              <a16:creationId xmlns:a16="http://schemas.microsoft.com/office/drawing/2014/main" xmlns=""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6" name="2 CuadroTexto">
          <a:extLst>
            <a:ext uri="{FF2B5EF4-FFF2-40B4-BE49-F238E27FC236}">
              <a16:creationId xmlns:a16="http://schemas.microsoft.com/office/drawing/2014/main" xmlns=""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7" name="3 CuadroTexto">
          <a:extLst>
            <a:ext uri="{FF2B5EF4-FFF2-40B4-BE49-F238E27FC236}">
              <a16:creationId xmlns:a16="http://schemas.microsoft.com/office/drawing/2014/main" xmlns=""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8" name="4 CuadroTexto">
          <a:extLst>
            <a:ext uri="{FF2B5EF4-FFF2-40B4-BE49-F238E27FC236}">
              <a16:creationId xmlns:a16="http://schemas.microsoft.com/office/drawing/2014/main" xmlns=""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9" name="5 CuadroTexto">
          <a:extLst>
            <a:ext uri="{FF2B5EF4-FFF2-40B4-BE49-F238E27FC236}">
              <a16:creationId xmlns:a16="http://schemas.microsoft.com/office/drawing/2014/main" xmlns=""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0" name="6 CuadroTexto">
          <a:extLst>
            <a:ext uri="{FF2B5EF4-FFF2-40B4-BE49-F238E27FC236}">
              <a16:creationId xmlns:a16="http://schemas.microsoft.com/office/drawing/2014/main" xmlns=""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1" name="2 CuadroTexto">
          <a:extLst>
            <a:ext uri="{FF2B5EF4-FFF2-40B4-BE49-F238E27FC236}">
              <a16:creationId xmlns:a16="http://schemas.microsoft.com/office/drawing/2014/main" xmlns=""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2" name="3 CuadroTexto">
          <a:extLst>
            <a:ext uri="{FF2B5EF4-FFF2-40B4-BE49-F238E27FC236}">
              <a16:creationId xmlns:a16="http://schemas.microsoft.com/office/drawing/2014/main" xmlns=""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3" name="4 CuadroTexto">
          <a:extLst>
            <a:ext uri="{FF2B5EF4-FFF2-40B4-BE49-F238E27FC236}">
              <a16:creationId xmlns:a16="http://schemas.microsoft.com/office/drawing/2014/main" xmlns=""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4" name="5 CuadroTexto">
          <a:extLst>
            <a:ext uri="{FF2B5EF4-FFF2-40B4-BE49-F238E27FC236}">
              <a16:creationId xmlns:a16="http://schemas.microsoft.com/office/drawing/2014/main" xmlns=""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5" name="6 CuadroTexto">
          <a:extLst>
            <a:ext uri="{FF2B5EF4-FFF2-40B4-BE49-F238E27FC236}">
              <a16:creationId xmlns:a16="http://schemas.microsoft.com/office/drawing/2014/main" xmlns=""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6" name="1 CuadroTexto">
          <a:extLst>
            <a:ext uri="{FF2B5EF4-FFF2-40B4-BE49-F238E27FC236}">
              <a16:creationId xmlns:a16="http://schemas.microsoft.com/office/drawing/2014/main" xmlns=""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7" name="2 CuadroTexto">
          <a:extLst>
            <a:ext uri="{FF2B5EF4-FFF2-40B4-BE49-F238E27FC236}">
              <a16:creationId xmlns:a16="http://schemas.microsoft.com/office/drawing/2014/main" xmlns=""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8" name="3 CuadroTexto">
          <a:extLst>
            <a:ext uri="{FF2B5EF4-FFF2-40B4-BE49-F238E27FC236}">
              <a16:creationId xmlns:a16="http://schemas.microsoft.com/office/drawing/2014/main" xmlns=""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9" name="4 CuadroTexto">
          <a:extLst>
            <a:ext uri="{FF2B5EF4-FFF2-40B4-BE49-F238E27FC236}">
              <a16:creationId xmlns:a16="http://schemas.microsoft.com/office/drawing/2014/main" xmlns=""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0" name="5 CuadroTexto">
          <a:extLst>
            <a:ext uri="{FF2B5EF4-FFF2-40B4-BE49-F238E27FC236}">
              <a16:creationId xmlns:a16="http://schemas.microsoft.com/office/drawing/2014/main" xmlns=""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1" name="6 CuadroTexto">
          <a:extLst>
            <a:ext uri="{FF2B5EF4-FFF2-40B4-BE49-F238E27FC236}">
              <a16:creationId xmlns:a16="http://schemas.microsoft.com/office/drawing/2014/main" xmlns=""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2" name="3 CuadroTexto">
          <a:extLst>
            <a:ext uri="{FF2B5EF4-FFF2-40B4-BE49-F238E27FC236}">
              <a16:creationId xmlns:a16="http://schemas.microsoft.com/office/drawing/2014/main" xmlns=""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3" name="4 CuadroTexto">
          <a:extLst>
            <a:ext uri="{FF2B5EF4-FFF2-40B4-BE49-F238E27FC236}">
              <a16:creationId xmlns:a16="http://schemas.microsoft.com/office/drawing/2014/main" xmlns=""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4" name="5 CuadroTexto">
          <a:extLst>
            <a:ext uri="{FF2B5EF4-FFF2-40B4-BE49-F238E27FC236}">
              <a16:creationId xmlns:a16="http://schemas.microsoft.com/office/drawing/2014/main" xmlns=""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5" name="6 CuadroTexto">
          <a:extLst>
            <a:ext uri="{FF2B5EF4-FFF2-40B4-BE49-F238E27FC236}">
              <a16:creationId xmlns:a16="http://schemas.microsoft.com/office/drawing/2014/main" xmlns=""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6" name="1 CuadroTexto">
          <a:extLst>
            <a:ext uri="{FF2B5EF4-FFF2-40B4-BE49-F238E27FC236}">
              <a16:creationId xmlns:a16="http://schemas.microsoft.com/office/drawing/2014/main" xmlns=""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7" name="2 CuadroTexto">
          <a:extLst>
            <a:ext uri="{FF2B5EF4-FFF2-40B4-BE49-F238E27FC236}">
              <a16:creationId xmlns:a16="http://schemas.microsoft.com/office/drawing/2014/main" xmlns=""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8" name="3 CuadroTexto">
          <a:extLst>
            <a:ext uri="{FF2B5EF4-FFF2-40B4-BE49-F238E27FC236}">
              <a16:creationId xmlns:a16="http://schemas.microsoft.com/office/drawing/2014/main" xmlns=""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9" name="4 CuadroTexto">
          <a:extLst>
            <a:ext uri="{FF2B5EF4-FFF2-40B4-BE49-F238E27FC236}">
              <a16:creationId xmlns:a16="http://schemas.microsoft.com/office/drawing/2014/main" xmlns=""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0" name="5 CuadroTexto">
          <a:extLst>
            <a:ext uri="{FF2B5EF4-FFF2-40B4-BE49-F238E27FC236}">
              <a16:creationId xmlns:a16="http://schemas.microsoft.com/office/drawing/2014/main" xmlns=""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1" name="6 CuadroTexto">
          <a:extLst>
            <a:ext uri="{FF2B5EF4-FFF2-40B4-BE49-F238E27FC236}">
              <a16:creationId xmlns:a16="http://schemas.microsoft.com/office/drawing/2014/main" xmlns=""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2" name="2 CuadroTexto">
          <a:extLst>
            <a:ext uri="{FF2B5EF4-FFF2-40B4-BE49-F238E27FC236}">
              <a16:creationId xmlns:a16="http://schemas.microsoft.com/office/drawing/2014/main" xmlns=""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3" name="3 CuadroTexto">
          <a:extLst>
            <a:ext uri="{FF2B5EF4-FFF2-40B4-BE49-F238E27FC236}">
              <a16:creationId xmlns:a16="http://schemas.microsoft.com/office/drawing/2014/main" xmlns=""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4" name="4 CuadroTexto">
          <a:extLst>
            <a:ext uri="{FF2B5EF4-FFF2-40B4-BE49-F238E27FC236}">
              <a16:creationId xmlns:a16="http://schemas.microsoft.com/office/drawing/2014/main" xmlns=""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5" name="5 CuadroTexto">
          <a:extLst>
            <a:ext uri="{FF2B5EF4-FFF2-40B4-BE49-F238E27FC236}">
              <a16:creationId xmlns:a16="http://schemas.microsoft.com/office/drawing/2014/main" xmlns=""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6" name="6 CuadroTexto">
          <a:extLst>
            <a:ext uri="{FF2B5EF4-FFF2-40B4-BE49-F238E27FC236}">
              <a16:creationId xmlns:a16="http://schemas.microsoft.com/office/drawing/2014/main" xmlns=""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7" name="1 CuadroTexto">
          <a:extLst>
            <a:ext uri="{FF2B5EF4-FFF2-40B4-BE49-F238E27FC236}">
              <a16:creationId xmlns:a16="http://schemas.microsoft.com/office/drawing/2014/main" xmlns=""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8" name="2 CuadroTexto">
          <a:extLst>
            <a:ext uri="{FF2B5EF4-FFF2-40B4-BE49-F238E27FC236}">
              <a16:creationId xmlns:a16="http://schemas.microsoft.com/office/drawing/2014/main" xmlns=""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9" name="3 CuadroTexto">
          <a:extLst>
            <a:ext uri="{FF2B5EF4-FFF2-40B4-BE49-F238E27FC236}">
              <a16:creationId xmlns:a16="http://schemas.microsoft.com/office/drawing/2014/main" xmlns=""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0" name="4 CuadroTexto">
          <a:extLst>
            <a:ext uri="{FF2B5EF4-FFF2-40B4-BE49-F238E27FC236}">
              <a16:creationId xmlns:a16="http://schemas.microsoft.com/office/drawing/2014/main" xmlns=""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1" name="5 CuadroTexto">
          <a:extLst>
            <a:ext uri="{FF2B5EF4-FFF2-40B4-BE49-F238E27FC236}">
              <a16:creationId xmlns:a16="http://schemas.microsoft.com/office/drawing/2014/main" xmlns=""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2" name="6 CuadroTexto">
          <a:extLst>
            <a:ext uri="{FF2B5EF4-FFF2-40B4-BE49-F238E27FC236}">
              <a16:creationId xmlns:a16="http://schemas.microsoft.com/office/drawing/2014/main" xmlns=""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3" name="2 CuadroTexto">
          <a:extLst>
            <a:ext uri="{FF2B5EF4-FFF2-40B4-BE49-F238E27FC236}">
              <a16:creationId xmlns:a16="http://schemas.microsoft.com/office/drawing/2014/main" xmlns=""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4" name="3 CuadroTexto">
          <a:extLst>
            <a:ext uri="{FF2B5EF4-FFF2-40B4-BE49-F238E27FC236}">
              <a16:creationId xmlns:a16="http://schemas.microsoft.com/office/drawing/2014/main" xmlns=""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5" name="4 CuadroTexto">
          <a:extLst>
            <a:ext uri="{FF2B5EF4-FFF2-40B4-BE49-F238E27FC236}">
              <a16:creationId xmlns:a16="http://schemas.microsoft.com/office/drawing/2014/main" xmlns=""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6" name="5 CuadroTexto">
          <a:extLst>
            <a:ext uri="{FF2B5EF4-FFF2-40B4-BE49-F238E27FC236}">
              <a16:creationId xmlns:a16="http://schemas.microsoft.com/office/drawing/2014/main" xmlns=""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7" name="6 CuadroTexto">
          <a:extLst>
            <a:ext uri="{FF2B5EF4-FFF2-40B4-BE49-F238E27FC236}">
              <a16:creationId xmlns:a16="http://schemas.microsoft.com/office/drawing/2014/main" xmlns=""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8" name="1 CuadroTexto">
          <a:extLst>
            <a:ext uri="{FF2B5EF4-FFF2-40B4-BE49-F238E27FC236}">
              <a16:creationId xmlns:a16="http://schemas.microsoft.com/office/drawing/2014/main" xmlns=""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9" name="2 CuadroTexto">
          <a:extLst>
            <a:ext uri="{FF2B5EF4-FFF2-40B4-BE49-F238E27FC236}">
              <a16:creationId xmlns:a16="http://schemas.microsoft.com/office/drawing/2014/main" xmlns=""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0" name="3 CuadroTexto">
          <a:extLst>
            <a:ext uri="{FF2B5EF4-FFF2-40B4-BE49-F238E27FC236}">
              <a16:creationId xmlns:a16="http://schemas.microsoft.com/office/drawing/2014/main" xmlns=""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1" name="4 CuadroTexto">
          <a:extLst>
            <a:ext uri="{FF2B5EF4-FFF2-40B4-BE49-F238E27FC236}">
              <a16:creationId xmlns:a16="http://schemas.microsoft.com/office/drawing/2014/main" xmlns=""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2" name="5 CuadroTexto">
          <a:extLst>
            <a:ext uri="{FF2B5EF4-FFF2-40B4-BE49-F238E27FC236}">
              <a16:creationId xmlns:a16="http://schemas.microsoft.com/office/drawing/2014/main" xmlns=""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3" name="6 CuadroTexto">
          <a:extLst>
            <a:ext uri="{FF2B5EF4-FFF2-40B4-BE49-F238E27FC236}">
              <a16:creationId xmlns:a16="http://schemas.microsoft.com/office/drawing/2014/main" xmlns=""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4" name="3 CuadroTexto">
          <a:extLst>
            <a:ext uri="{FF2B5EF4-FFF2-40B4-BE49-F238E27FC236}">
              <a16:creationId xmlns:a16="http://schemas.microsoft.com/office/drawing/2014/main" xmlns=""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5" name="4 CuadroTexto">
          <a:extLst>
            <a:ext uri="{FF2B5EF4-FFF2-40B4-BE49-F238E27FC236}">
              <a16:creationId xmlns:a16="http://schemas.microsoft.com/office/drawing/2014/main" xmlns=""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6" name="5 CuadroTexto">
          <a:extLst>
            <a:ext uri="{FF2B5EF4-FFF2-40B4-BE49-F238E27FC236}">
              <a16:creationId xmlns:a16="http://schemas.microsoft.com/office/drawing/2014/main" xmlns=""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7" name="6 CuadroTexto">
          <a:extLst>
            <a:ext uri="{FF2B5EF4-FFF2-40B4-BE49-F238E27FC236}">
              <a16:creationId xmlns:a16="http://schemas.microsoft.com/office/drawing/2014/main" xmlns=""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8" name="1 CuadroTexto">
          <a:extLst>
            <a:ext uri="{FF2B5EF4-FFF2-40B4-BE49-F238E27FC236}">
              <a16:creationId xmlns:a16="http://schemas.microsoft.com/office/drawing/2014/main" xmlns=""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9" name="2 CuadroTexto">
          <a:extLst>
            <a:ext uri="{FF2B5EF4-FFF2-40B4-BE49-F238E27FC236}">
              <a16:creationId xmlns:a16="http://schemas.microsoft.com/office/drawing/2014/main" xmlns=""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0" name="3 CuadroTexto">
          <a:extLst>
            <a:ext uri="{FF2B5EF4-FFF2-40B4-BE49-F238E27FC236}">
              <a16:creationId xmlns:a16="http://schemas.microsoft.com/office/drawing/2014/main" xmlns=""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1" name="4 CuadroTexto">
          <a:extLst>
            <a:ext uri="{FF2B5EF4-FFF2-40B4-BE49-F238E27FC236}">
              <a16:creationId xmlns:a16="http://schemas.microsoft.com/office/drawing/2014/main" xmlns=""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2" name="5 CuadroTexto">
          <a:extLst>
            <a:ext uri="{FF2B5EF4-FFF2-40B4-BE49-F238E27FC236}">
              <a16:creationId xmlns:a16="http://schemas.microsoft.com/office/drawing/2014/main" xmlns=""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3" name="6 CuadroTexto">
          <a:extLst>
            <a:ext uri="{FF2B5EF4-FFF2-40B4-BE49-F238E27FC236}">
              <a16:creationId xmlns:a16="http://schemas.microsoft.com/office/drawing/2014/main" xmlns=""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4" name="2 CuadroTexto">
          <a:extLst>
            <a:ext uri="{FF2B5EF4-FFF2-40B4-BE49-F238E27FC236}">
              <a16:creationId xmlns:a16="http://schemas.microsoft.com/office/drawing/2014/main" xmlns=""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5" name="3 CuadroTexto">
          <a:extLst>
            <a:ext uri="{FF2B5EF4-FFF2-40B4-BE49-F238E27FC236}">
              <a16:creationId xmlns:a16="http://schemas.microsoft.com/office/drawing/2014/main" xmlns=""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6" name="4 CuadroTexto">
          <a:extLst>
            <a:ext uri="{FF2B5EF4-FFF2-40B4-BE49-F238E27FC236}">
              <a16:creationId xmlns:a16="http://schemas.microsoft.com/office/drawing/2014/main" xmlns=""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7" name="5 CuadroTexto">
          <a:extLst>
            <a:ext uri="{FF2B5EF4-FFF2-40B4-BE49-F238E27FC236}">
              <a16:creationId xmlns:a16="http://schemas.microsoft.com/office/drawing/2014/main" xmlns=""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8" name="6 CuadroTexto">
          <a:extLst>
            <a:ext uri="{FF2B5EF4-FFF2-40B4-BE49-F238E27FC236}">
              <a16:creationId xmlns:a16="http://schemas.microsoft.com/office/drawing/2014/main" xmlns=""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9" name="1 CuadroTexto">
          <a:extLst>
            <a:ext uri="{FF2B5EF4-FFF2-40B4-BE49-F238E27FC236}">
              <a16:creationId xmlns:a16="http://schemas.microsoft.com/office/drawing/2014/main" xmlns=""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0" name="2 CuadroTexto">
          <a:extLst>
            <a:ext uri="{FF2B5EF4-FFF2-40B4-BE49-F238E27FC236}">
              <a16:creationId xmlns:a16="http://schemas.microsoft.com/office/drawing/2014/main" xmlns=""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1" name="3 CuadroTexto">
          <a:extLst>
            <a:ext uri="{FF2B5EF4-FFF2-40B4-BE49-F238E27FC236}">
              <a16:creationId xmlns:a16="http://schemas.microsoft.com/office/drawing/2014/main" xmlns=""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2" name="4 CuadroTexto">
          <a:extLst>
            <a:ext uri="{FF2B5EF4-FFF2-40B4-BE49-F238E27FC236}">
              <a16:creationId xmlns:a16="http://schemas.microsoft.com/office/drawing/2014/main" xmlns=""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3" name="5 CuadroTexto">
          <a:extLst>
            <a:ext uri="{FF2B5EF4-FFF2-40B4-BE49-F238E27FC236}">
              <a16:creationId xmlns:a16="http://schemas.microsoft.com/office/drawing/2014/main" xmlns=""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4" name="6 CuadroTexto">
          <a:extLst>
            <a:ext uri="{FF2B5EF4-FFF2-40B4-BE49-F238E27FC236}">
              <a16:creationId xmlns:a16="http://schemas.microsoft.com/office/drawing/2014/main" xmlns=""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5" name="2 CuadroTexto">
          <a:extLst>
            <a:ext uri="{FF2B5EF4-FFF2-40B4-BE49-F238E27FC236}">
              <a16:creationId xmlns:a16="http://schemas.microsoft.com/office/drawing/2014/main" xmlns=""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6" name="3 CuadroTexto">
          <a:extLst>
            <a:ext uri="{FF2B5EF4-FFF2-40B4-BE49-F238E27FC236}">
              <a16:creationId xmlns:a16="http://schemas.microsoft.com/office/drawing/2014/main" xmlns=""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7" name="4 CuadroTexto">
          <a:extLst>
            <a:ext uri="{FF2B5EF4-FFF2-40B4-BE49-F238E27FC236}">
              <a16:creationId xmlns:a16="http://schemas.microsoft.com/office/drawing/2014/main" xmlns=""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8" name="5 CuadroTexto">
          <a:extLst>
            <a:ext uri="{FF2B5EF4-FFF2-40B4-BE49-F238E27FC236}">
              <a16:creationId xmlns:a16="http://schemas.microsoft.com/office/drawing/2014/main" xmlns=""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9" name="6 CuadroTexto">
          <a:extLst>
            <a:ext uri="{FF2B5EF4-FFF2-40B4-BE49-F238E27FC236}">
              <a16:creationId xmlns:a16="http://schemas.microsoft.com/office/drawing/2014/main" xmlns=""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0" name="1 CuadroTexto">
          <a:extLst>
            <a:ext uri="{FF2B5EF4-FFF2-40B4-BE49-F238E27FC236}">
              <a16:creationId xmlns:a16="http://schemas.microsoft.com/office/drawing/2014/main" xmlns=""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1" name="2 CuadroTexto">
          <a:extLst>
            <a:ext uri="{FF2B5EF4-FFF2-40B4-BE49-F238E27FC236}">
              <a16:creationId xmlns:a16="http://schemas.microsoft.com/office/drawing/2014/main" xmlns=""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2" name="3 CuadroTexto">
          <a:extLst>
            <a:ext uri="{FF2B5EF4-FFF2-40B4-BE49-F238E27FC236}">
              <a16:creationId xmlns:a16="http://schemas.microsoft.com/office/drawing/2014/main" xmlns=""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3" name="4 CuadroTexto">
          <a:extLst>
            <a:ext uri="{FF2B5EF4-FFF2-40B4-BE49-F238E27FC236}">
              <a16:creationId xmlns:a16="http://schemas.microsoft.com/office/drawing/2014/main" xmlns=""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4" name="5 CuadroTexto">
          <a:extLst>
            <a:ext uri="{FF2B5EF4-FFF2-40B4-BE49-F238E27FC236}">
              <a16:creationId xmlns:a16="http://schemas.microsoft.com/office/drawing/2014/main" xmlns=""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5" name="6 CuadroTexto">
          <a:extLst>
            <a:ext uri="{FF2B5EF4-FFF2-40B4-BE49-F238E27FC236}">
              <a16:creationId xmlns:a16="http://schemas.microsoft.com/office/drawing/2014/main" xmlns=""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6" name="3 CuadroTexto">
          <a:extLst>
            <a:ext uri="{FF2B5EF4-FFF2-40B4-BE49-F238E27FC236}">
              <a16:creationId xmlns:a16="http://schemas.microsoft.com/office/drawing/2014/main" xmlns=""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7" name="4 CuadroTexto">
          <a:extLst>
            <a:ext uri="{FF2B5EF4-FFF2-40B4-BE49-F238E27FC236}">
              <a16:creationId xmlns:a16="http://schemas.microsoft.com/office/drawing/2014/main" xmlns=""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8" name="5 CuadroTexto">
          <a:extLst>
            <a:ext uri="{FF2B5EF4-FFF2-40B4-BE49-F238E27FC236}">
              <a16:creationId xmlns:a16="http://schemas.microsoft.com/office/drawing/2014/main" xmlns=""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9" name="6 CuadroTexto">
          <a:extLst>
            <a:ext uri="{FF2B5EF4-FFF2-40B4-BE49-F238E27FC236}">
              <a16:creationId xmlns:a16="http://schemas.microsoft.com/office/drawing/2014/main" xmlns=""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0" name="1 CuadroTexto">
          <a:extLst>
            <a:ext uri="{FF2B5EF4-FFF2-40B4-BE49-F238E27FC236}">
              <a16:creationId xmlns:a16="http://schemas.microsoft.com/office/drawing/2014/main" xmlns=""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1" name="2 CuadroTexto">
          <a:extLst>
            <a:ext uri="{FF2B5EF4-FFF2-40B4-BE49-F238E27FC236}">
              <a16:creationId xmlns:a16="http://schemas.microsoft.com/office/drawing/2014/main" xmlns=""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2" name="3 CuadroTexto">
          <a:extLst>
            <a:ext uri="{FF2B5EF4-FFF2-40B4-BE49-F238E27FC236}">
              <a16:creationId xmlns:a16="http://schemas.microsoft.com/office/drawing/2014/main" xmlns=""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3" name="4 CuadroTexto">
          <a:extLst>
            <a:ext uri="{FF2B5EF4-FFF2-40B4-BE49-F238E27FC236}">
              <a16:creationId xmlns:a16="http://schemas.microsoft.com/office/drawing/2014/main" xmlns=""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4" name="5 CuadroTexto">
          <a:extLst>
            <a:ext uri="{FF2B5EF4-FFF2-40B4-BE49-F238E27FC236}">
              <a16:creationId xmlns:a16="http://schemas.microsoft.com/office/drawing/2014/main" xmlns=""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5" name="6 CuadroTexto">
          <a:extLst>
            <a:ext uri="{FF2B5EF4-FFF2-40B4-BE49-F238E27FC236}">
              <a16:creationId xmlns:a16="http://schemas.microsoft.com/office/drawing/2014/main" xmlns=""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6" name="2 CuadroTexto">
          <a:extLst>
            <a:ext uri="{FF2B5EF4-FFF2-40B4-BE49-F238E27FC236}">
              <a16:creationId xmlns:a16="http://schemas.microsoft.com/office/drawing/2014/main" xmlns=""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7" name="3 CuadroTexto">
          <a:extLst>
            <a:ext uri="{FF2B5EF4-FFF2-40B4-BE49-F238E27FC236}">
              <a16:creationId xmlns:a16="http://schemas.microsoft.com/office/drawing/2014/main" xmlns=""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8" name="4 CuadroTexto">
          <a:extLst>
            <a:ext uri="{FF2B5EF4-FFF2-40B4-BE49-F238E27FC236}">
              <a16:creationId xmlns:a16="http://schemas.microsoft.com/office/drawing/2014/main" xmlns=""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9" name="5 CuadroTexto">
          <a:extLst>
            <a:ext uri="{FF2B5EF4-FFF2-40B4-BE49-F238E27FC236}">
              <a16:creationId xmlns:a16="http://schemas.microsoft.com/office/drawing/2014/main" xmlns=""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0" name="6 CuadroTexto">
          <a:extLst>
            <a:ext uri="{FF2B5EF4-FFF2-40B4-BE49-F238E27FC236}">
              <a16:creationId xmlns:a16="http://schemas.microsoft.com/office/drawing/2014/main" xmlns=""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1" name="1 CuadroTexto">
          <a:extLst>
            <a:ext uri="{FF2B5EF4-FFF2-40B4-BE49-F238E27FC236}">
              <a16:creationId xmlns:a16="http://schemas.microsoft.com/office/drawing/2014/main" xmlns=""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2" name="2 CuadroTexto">
          <a:extLst>
            <a:ext uri="{FF2B5EF4-FFF2-40B4-BE49-F238E27FC236}">
              <a16:creationId xmlns:a16="http://schemas.microsoft.com/office/drawing/2014/main" xmlns=""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3" name="3 CuadroTexto">
          <a:extLst>
            <a:ext uri="{FF2B5EF4-FFF2-40B4-BE49-F238E27FC236}">
              <a16:creationId xmlns:a16="http://schemas.microsoft.com/office/drawing/2014/main" xmlns=""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4" name="4 CuadroTexto">
          <a:extLst>
            <a:ext uri="{FF2B5EF4-FFF2-40B4-BE49-F238E27FC236}">
              <a16:creationId xmlns:a16="http://schemas.microsoft.com/office/drawing/2014/main" xmlns=""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5" name="5 CuadroTexto">
          <a:extLst>
            <a:ext uri="{FF2B5EF4-FFF2-40B4-BE49-F238E27FC236}">
              <a16:creationId xmlns:a16="http://schemas.microsoft.com/office/drawing/2014/main" xmlns=""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6" name="6 CuadroTexto">
          <a:extLst>
            <a:ext uri="{FF2B5EF4-FFF2-40B4-BE49-F238E27FC236}">
              <a16:creationId xmlns:a16="http://schemas.microsoft.com/office/drawing/2014/main" xmlns=""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7" name="2 CuadroTexto">
          <a:extLst>
            <a:ext uri="{FF2B5EF4-FFF2-40B4-BE49-F238E27FC236}">
              <a16:creationId xmlns:a16="http://schemas.microsoft.com/office/drawing/2014/main" xmlns=""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8" name="3 CuadroTexto">
          <a:extLst>
            <a:ext uri="{FF2B5EF4-FFF2-40B4-BE49-F238E27FC236}">
              <a16:creationId xmlns:a16="http://schemas.microsoft.com/office/drawing/2014/main" xmlns=""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9" name="4 CuadroTexto">
          <a:extLst>
            <a:ext uri="{FF2B5EF4-FFF2-40B4-BE49-F238E27FC236}">
              <a16:creationId xmlns:a16="http://schemas.microsoft.com/office/drawing/2014/main" xmlns=""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0" name="5 CuadroTexto">
          <a:extLst>
            <a:ext uri="{FF2B5EF4-FFF2-40B4-BE49-F238E27FC236}">
              <a16:creationId xmlns:a16="http://schemas.microsoft.com/office/drawing/2014/main" xmlns=""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1" name="6 CuadroTexto">
          <a:extLst>
            <a:ext uri="{FF2B5EF4-FFF2-40B4-BE49-F238E27FC236}">
              <a16:creationId xmlns:a16="http://schemas.microsoft.com/office/drawing/2014/main" xmlns=""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2" name="1 CuadroTexto">
          <a:extLst>
            <a:ext uri="{FF2B5EF4-FFF2-40B4-BE49-F238E27FC236}">
              <a16:creationId xmlns:a16="http://schemas.microsoft.com/office/drawing/2014/main" xmlns=""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3" name="2 CuadroTexto">
          <a:extLst>
            <a:ext uri="{FF2B5EF4-FFF2-40B4-BE49-F238E27FC236}">
              <a16:creationId xmlns:a16="http://schemas.microsoft.com/office/drawing/2014/main" xmlns=""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4" name="3 CuadroTexto">
          <a:extLst>
            <a:ext uri="{FF2B5EF4-FFF2-40B4-BE49-F238E27FC236}">
              <a16:creationId xmlns:a16="http://schemas.microsoft.com/office/drawing/2014/main" xmlns=""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5" name="4 CuadroTexto">
          <a:extLst>
            <a:ext uri="{FF2B5EF4-FFF2-40B4-BE49-F238E27FC236}">
              <a16:creationId xmlns:a16="http://schemas.microsoft.com/office/drawing/2014/main" xmlns=""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6" name="5 CuadroTexto">
          <a:extLst>
            <a:ext uri="{FF2B5EF4-FFF2-40B4-BE49-F238E27FC236}">
              <a16:creationId xmlns:a16="http://schemas.microsoft.com/office/drawing/2014/main" xmlns=""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7" name="6 CuadroTexto">
          <a:extLst>
            <a:ext uri="{FF2B5EF4-FFF2-40B4-BE49-F238E27FC236}">
              <a16:creationId xmlns:a16="http://schemas.microsoft.com/office/drawing/2014/main" xmlns=""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8" name="3 CuadroTexto">
          <a:extLst>
            <a:ext uri="{FF2B5EF4-FFF2-40B4-BE49-F238E27FC236}">
              <a16:creationId xmlns:a16="http://schemas.microsoft.com/office/drawing/2014/main" xmlns=""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9" name="4 CuadroTexto">
          <a:extLst>
            <a:ext uri="{FF2B5EF4-FFF2-40B4-BE49-F238E27FC236}">
              <a16:creationId xmlns:a16="http://schemas.microsoft.com/office/drawing/2014/main" xmlns=""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0" name="5 CuadroTexto">
          <a:extLst>
            <a:ext uri="{FF2B5EF4-FFF2-40B4-BE49-F238E27FC236}">
              <a16:creationId xmlns:a16="http://schemas.microsoft.com/office/drawing/2014/main" xmlns=""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1" name="6 CuadroTexto">
          <a:extLst>
            <a:ext uri="{FF2B5EF4-FFF2-40B4-BE49-F238E27FC236}">
              <a16:creationId xmlns:a16="http://schemas.microsoft.com/office/drawing/2014/main" xmlns=""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2" name="1 CuadroTexto">
          <a:extLst>
            <a:ext uri="{FF2B5EF4-FFF2-40B4-BE49-F238E27FC236}">
              <a16:creationId xmlns:a16="http://schemas.microsoft.com/office/drawing/2014/main" xmlns=""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3" name="2 CuadroTexto">
          <a:extLst>
            <a:ext uri="{FF2B5EF4-FFF2-40B4-BE49-F238E27FC236}">
              <a16:creationId xmlns:a16="http://schemas.microsoft.com/office/drawing/2014/main" xmlns=""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4" name="3 CuadroTexto">
          <a:extLst>
            <a:ext uri="{FF2B5EF4-FFF2-40B4-BE49-F238E27FC236}">
              <a16:creationId xmlns:a16="http://schemas.microsoft.com/office/drawing/2014/main" xmlns=""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5" name="4 CuadroTexto">
          <a:extLst>
            <a:ext uri="{FF2B5EF4-FFF2-40B4-BE49-F238E27FC236}">
              <a16:creationId xmlns:a16="http://schemas.microsoft.com/office/drawing/2014/main" xmlns=""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6" name="5 CuadroTexto">
          <a:extLst>
            <a:ext uri="{FF2B5EF4-FFF2-40B4-BE49-F238E27FC236}">
              <a16:creationId xmlns:a16="http://schemas.microsoft.com/office/drawing/2014/main" xmlns=""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7" name="6 CuadroTexto">
          <a:extLst>
            <a:ext uri="{FF2B5EF4-FFF2-40B4-BE49-F238E27FC236}">
              <a16:creationId xmlns:a16="http://schemas.microsoft.com/office/drawing/2014/main" xmlns=""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8" name="2 CuadroTexto">
          <a:extLst>
            <a:ext uri="{FF2B5EF4-FFF2-40B4-BE49-F238E27FC236}">
              <a16:creationId xmlns:a16="http://schemas.microsoft.com/office/drawing/2014/main" xmlns=""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9" name="3 CuadroTexto">
          <a:extLst>
            <a:ext uri="{FF2B5EF4-FFF2-40B4-BE49-F238E27FC236}">
              <a16:creationId xmlns:a16="http://schemas.microsoft.com/office/drawing/2014/main" xmlns=""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0" name="4 CuadroTexto">
          <a:extLst>
            <a:ext uri="{FF2B5EF4-FFF2-40B4-BE49-F238E27FC236}">
              <a16:creationId xmlns:a16="http://schemas.microsoft.com/office/drawing/2014/main" xmlns=""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1" name="5 CuadroTexto">
          <a:extLst>
            <a:ext uri="{FF2B5EF4-FFF2-40B4-BE49-F238E27FC236}">
              <a16:creationId xmlns:a16="http://schemas.microsoft.com/office/drawing/2014/main" xmlns=""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2" name="6 CuadroTexto">
          <a:extLst>
            <a:ext uri="{FF2B5EF4-FFF2-40B4-BE49-F238E27FC236}">
              <a16:creationId xmlns:a16="http://schemas.microsoft.com/office/drawing/2014/main" xmlns=""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3" name="1 CuadroTexto">
          <a:extLst>
            <a:ext uri="{FF2B5EF4-FFF2-40B4-BE49-F238E27FC236}">
              <a16:creationId xmlns:a16="http://schemas.microsoft.com/office/drawing/2014/main" xmlns=""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4" name="2 CuadroTexto">
          <a:extLst>
            <a:ext uri="{FF2B5EF4-FFF2-40B4-BE49-F238E27FC236}">
              <a16:creationId xmlns:a16="http://schemas.microsoft.com/office/drawing/2014/main" xmlns=""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5" name="3 CuadroTexto">
          <a:extLst>
            <a:ext uri="{FF2B5EF4-FFF2-40B4-BE49-F238E27FC236}">
              <a16:creationId xmlns:a16="http://schemas.microsoft.com/office/drawing/2014/main" xmlns=""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6" name="4 CuadroTexto">
          <a:extLst>
            <a:ext uri="{FF2B5EF4-FFF2-40B4-BE49-F238E27FC236}">
              <a16:creationId xmlns:a16="http://schemas.microsoft.com/office/drawing/2014/main" xmlns=""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7" name="5 CuadroTexto">
          <a:extLst>
            <a:ext uri="{FF2B5EF4-FFF2-40B4-BE49-F238E27FC236}">
              <a16:creationId xmlns:a16="http://schemas.microsoft.com/office/drawing/2014/main" xmlns=""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8" name="6 CuadroTexto">
          <a:extLst>
            <a:ext uri="{FF2B5EF4-FFF2-40B4-BE49-F238E27FC236}">
              <a16:creationId xmlns:a16="http://schemas.microsoft.com/office/drawing/2014/main" xmlns=""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9" name="2 CuadroTexto">
          <a:extLst>
            <a:ext uri="{FF2B5EF4-FFF2-40B4-BE49-F238E27FC236}">
              <a16:creationId xmlns:a16="http://schemas.microsoft.com/office/drawing/2014/main" xmlns=""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0" name="3 CuadroTexto">
          <a:extLst>
            <a:ext uri="{FF2B5EF4-FFF2-40B4-BE49-F238E27FC236}">
              <a16:creationId xmlns:a16="http://schemas.microsoft.com/office/drawing/2014/main" xmlns=""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1" name="4 CuadroTexto">
          <a:extLst>
            <a:ext uri="{FF2B5EF4-FFF2-40B4-BE49-F238E27FC236}">
              <a16:creationId xmlns:a16="http://schemas.microsoft.com/office/drawing/2014/main" xmlns=""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2" name="5 CuadroTexto">
          <a:extLst>
            <a:ext uri="{FF2B5EF4-FFF2-40B4-BE49-F238E27FC236}">
              <a16:creationId xmlns:a16="http://schemas.microsoft.com/office/drawing/2014/main" xmlns=""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3" name="6 CuadroTexto">
          <a:extLst>
            <a:ext uri="{FF2B5EF4-FFF2-40B4-BE49-F238E27FC236}">
              <a16:creationId xmlns:a16="http://schemas.microsoft.com/office/drawing/2014/main" xmlns=""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4" name="1 CuadroTexto">
          <a:extLst>
            <a:ext uri="{FF2B5EF4-FFF2-40B4-BE49-F238E27FC236}">
              <a16:creationId xmlns:a16="http://schemas.microsoft.com/office/drawing/2014/main" xmlns=""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5" name="2 CuadroTexto">
          <a:extLst>
            <a:ext uri="{FF2B5EF4-FFF2-40B4-BE49-F238E27FC236}">
              <a16:creationId xmlns:a16="http://schemas.microsoft.com/office/drawing/2014/main" xmlns=""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6" name="3 CuadroTexto">
          <a:extLst>
            <a:ext uri="{FF2B5EF4-FFF2-40B4-BE49-F238E27FC236}">
              <a16:creationId xmlns:a16="http://schemas.microsoft.com/office/drawing/2014/main" xmlns=""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7" name="4 CuadroTexto">
          <a:extLst>
            <a:ext uri="{FF2B5EF4-FFF2-40B4-BE49-F238E27FC236}">
              <a16:creationId xmlns:a16="http://schemas.microsoft.com/office/drawing/2014/main" xmlns=""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8" name="5 CuadroTexto">
          <a:extLst>
            <a:ext uri="{FF2B5EF4-FFF2-40B4-BE49-F238E27FC236}">
              <a16:creationId xmlns:a16="http://schemas.microsoft.com/office/drawing/2014/main" xmlns=""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9" name="6 CuadroTexto">
          <a:extLst>
            <a:ext uri="{FF2B5EF4-FFF2-40B4-BE49-F238E27FC236}">
              <a16:creationId xmlns:a16="http://schemas.microsoft.com/office/drawing/2014/main" xmlns=""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0" name="3 CuadroTexto">
          <a:extLst>
            <a:ext uri="{FF2B5EF4-FFF2-40B4-BE49-F238E27FC236}">
              <a16:creationId xmlns:a16="http://schemas.microsoft.com/office/drawing/2014/main" xmlns=""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1" name="4 CuadroTexto">
          <a:extLst>
            <a:ext uri="{FF2B5EF4-FFF2-40B4-BE49-F238E27FC236}">
              <a16:creationId xmlns:a16="http://schemas.microsoft.com/office/drawing/2014/main" xmlns=""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2" name="5 CuadroTexto">
          <a:extLst>
            <a:ext uri="{FF2B5EF4-FFF2-40B4-BE49-F238E27FC236}">
              <a16:creationId xmlns:a16="http://schemas.microsoft.com/office/drawing/2014/main" xmlns=""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3" name="6 CuadroTexto">
          <a:extLst>
            <a:ext uri="{FF2B5EF4-FFF2-40B4-BE49-F238E27FC236}">
              <a16:creationId xmlns:a16="http://schemas.microsoft.com/office/drawing/2014/main" xmlns=""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4" name="1 CuadroTexto">
          <a:extLst>
            <a:ext uri="{FF2B5EF4-FFF2-40B4-BE49-F238E27FC236}">
              <a16:creationId xmlns:a16="http://schemas.microsoft.com/office/drawing/2014/main" xmlns=""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5" name="2 CuadroTexto">
          <a:extLst>
            <a:ext uri="{FF2B5EF4-FFF2-40B4-BE49-F238E27FC236}">
              <a16:creationId xmlns:a16="http://schemas.microsoft.com/office/drawing/2014/main" xmlns=""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6" name="3 CuadroTexto">
          <a:extLst>
            <a:ext uri="{FF2B5EF4-FFF2-40B4-BE49-F238E27FC236}">
              <a16:creationId xmlns:a16="http://schemas.microsoft.com/office/drawing/2014/main" xmlns=""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7" name="4 CuadroTexto">
          <a:extLst>
            <a:ext uri="{FF2B5EF4-FFF2-40B4-BE49-F238E27FC236}">
              <a16:creationId xmlns:a16="http://schemas.microsoft.com/office/drawing/2014/main" xmlns=""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8" name="5 CuadroTexto">
          <a:extLst>
            <a:ext uri="{FF2B5EF4-FFF2-40B4-BE49-F238E27FC236}">
              <a16:creationId xmlns:a16="http://schemas.microsoft.com/office/drawing/2014/main" xmlns=""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9" name="6 CuadroTexto">
          <a:extLst>
            <a:ext uri="{FF2B5EF4-FFF2-40B4-BE49-F238E27FC236}">
              <a16:creationId xmlns:a16="http://schemas.microsoft.com/office/drawing/2014/main" xmlns=""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0" name="2 CuadroTexto">
          <a:extLst>
            <a:ext uri="{FF2B5EF4-FFF2-40B4-BE49-F238E27FC236}">
              <a16:creationId xmlns:a16="http://schemas.microsoft.com/office/drawing/2014/main" xmlns=""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1" name="3 CuadroTexto">
          <a:extLst>
            <a:ext uri="{FF2B5EF4-FFF2-40B4-BE49-F238E27FC236}">
              <a16:creationId xmlns:a16="http://schemas.microsoft.com/office/drawing/2014/main" xmlns=""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2" name="4 CuadroTexto">
          <a:extLst>
            <a:ext uri="{FF2B5EF4-FFF2-40B4-BE49-F238E27FC236}">
              <a16:creationId xmlns:a16="http://schemas.microsoft.com/office/drawing/2014/main" xmlns=""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3" name="5 CuadroTexto">
          <a:extLst>
            <a:ext uri="{FF2B5EF4-FFF2-40B4-BE49-F238E27FC236}">
              <a16:creationId xmlns:a16="http://schemas.microsoft.com/office/drawing/2014/main" xmlns=""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4" name="6 CuadroTexto">
          <a:extLst>
            <a:ext uri="{FF2B5EF4-FFF2-40B4-BE49-F238E27FC236}">
              <a16:creationId xmlns:a16="http://schemas.microsoft.com/office/drawing/2014/main" xmlns=""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5" name="1 CuadroTexto">
          <a:extLst>
            <a:ext uri="{FF2B5EF4-FFF2-40B4-BE49-F238E27FC236}">
              <a16:creationId xmlns:a16="http://schemas.microsoft.com/office/drawing/2014/main" xmlns=""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6" name="2 CuadroTexto">
          <a:extLst>
            <a:ext uri="{FF2B5EF4-FFF2-40B4-BE49-F238E27FC236}">
              <a16:creationId xmlns:a16="http://schemas.microsoft.com/office/drawing/2014/main" xmlns=""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7" name="3 CuadroTexto">
          <a:extLst>
            <a:ext uri="{FF2B5EF4-FFF2-40B4-BE49-F238E27FC236}">
              <a16:creationId xmlns:a16="http://schemas.microsoft.com/office/drawing/2014/main" xmlns=""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8" name="4 CuadroTexto">
          <a:extLst>
            <a:ext uri="{FF2B5EF4-FFF2-40B4-BE49-F238E27FC236}">
              <a16:creationId xmlns:a16="http://schemas.microsoft.com/office/drawing/2014/main" xmlns=""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9" name="5 CuadroTexto">
          <a:extLst>
            <a:ext uri="{FF2B5EF4-FFF2-40B4-BE49-F238E27FC236}">
              <a16:creationId xmlns:a16="http://schemas.microsoft.com/office/drawing/2014/main" xmlns=""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0" name="6 CuadroTexto">
          <a:extLst>
            <a:ext uri="{FF2B5EF4-FFF2-40B4-BE49-F238E27FC236}">
              <a16:creationId xmlns:a16="http://schemas.microsoft.com/office/drawing/2014/main" xmlns=""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1" name="2 CuadroTexto">
          <a:extLst>
            <a:ext uri="{FF2B5EF4-FFF2-40B4-BE49-F238E27FC236}">
              <a16:creationId xmlns:a16="http://schemas.microsoft.com/office/drawing/2014/main" xmlns=""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2" name="3 CuadroTexto">
          <a:extLst>
            <a:ext uri="{FF2B5EF4-FFF2-40B4-BE49-F238E27FC236}">
              <a16:creationId xmlns:a16="http://schemas.microsoft.com/office/drawing/2014/main" xmlns=""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3" name="4 CuadroTexto">
          <a:extLst>
            <a:ext uri="{FF2B5EF4-FFF2-40B4-BE49-F238E27FC236}">
              <a16:creationId xmlns:a16="http://schemas.microsoft.com/office/drawing/2014/main" xmlns=""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4" name="5 CuadroTexto">
          <a:extLst>
            <a:ext uri="{FF2B5EF4-FFF2-40B4-BE49-F238E27FC236}">
              <a16:creationId xmlns:a16="http://schemas.microsoft.com/office/drawing/2014/main" xmlns=""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5" name="6 CuadroTexto">
          <a:extLst>
            <a:ext uri="{FF2B5EF4-FFF2-40B4-BE49-F238E27FC236}">
              <a16:creationId xmlns:a16="http://schemas.microsoft.com/office/drawing/2014/main" xmlns=""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6" name="1 CuadroTexto">
          <a:extLst>
            <a:ext uri="{FF2B5EF4-FFF2-40B4-BE49-F238E27FC236}">
              <a16:creationId xmlns:a16="http://schemas.microsoft.com/office/drawing/2014/main" xmlns=""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7" name="2 CuadroTexto">
          <a:extLst>
            <a:ext uri="{FF2B5EF4-FFF2-40B4-BE49-F238E27FC236}">
              <a16:creationId xmlns:a16="http://schemas.microsoft.com/office/drawing/2014/main" xmlns=""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8" name="3 CuadroTexto">
          <a:extLst>
            <a:ext uri="{FF2B5EF4-FFF2-40B4-BE49-F238E27FC236}">
              <a16:creationId xmlns:a16="http://schemas.microsoft.com/office/drawing/2014/main" xmlns=""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9" name="4 CuadroTexto">
          <a:extLst>
            <a:ext uri="{FF2B5EF4-FFF2-40B4-BE49-F238E27FC236}">
              <a16:creationId xmlns:a16="http://schemas.microsoft.com/office/drawing/2014/main" xmlns=""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10" name="5 CuadroTexto">
          <a:extLst>
            <a:ext uri="{FF2B5EF4-FFF2-40B4-BE49-F238E27FC236}">
              <a16:creationId xmlns:a16="http://schemas.microsoft.com/office/drawing/2014/main" xmlns=""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1" name="3 CuadroTexto">
          <a:extLst>
            <a:ext uri="{FF2B5EF4-FFF2-40B4-BE49-F238E27FC236}">
              <a16:creationId xmlns:a16="http://schemas.microsoft.com/office/drawing/2014/main" xmlns=""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2" name="4 CuadroTexto">
          <a:extLst>
            <a:ext uri="{FF2B5EF4-FFF2-40B4-BE49-F238E27FC236}">
              <a16:creationId xmlns:a16="http://schemas.microsoft.com/office/drawing/2014/main" xmlns=""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3" name="5 CuadroTexto">
          <a:extLst>
            <a:ext uri="{FF2B5EF4-FFF2-40B4-BE49-F238E27FC236}">
              <a16:creationId xmlns:a16="http://schemas.microsoft.com/office/drawing/2014/main" xmlns=""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4" name="6 CuadroTexto">
          <a:extLst>
            <a:ext uri="{FF2B5EF4-FFF2-40B4-BE49-F238E27FC236}">
              <a16:creationId xmlns:a16="http://schemas.microsoft.com/office/drawing/2014/main" xmlns=""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5" name="1 CuadroTexto">
          <a:extLst>
            <a:ext uri="{FF2B5EF4-FFF2-40B4-BE49-F238E27FC236}">
              <a16:creationId xmlns:a16="http://schemas.microsoft.com/office/drawing/2014/main" xmlns=""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6" name="2 CuadroTexto">
          <a:extLst>
            <a:ext uri="{FF2B5EF4-FFF2-40B4-BE49-F238E27FC236}">
              <a16:creationId xmlns:a16="http://schemas.microsoft.com/office/drawing/2014/main" xmlns=""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7" name="3 CuadroTexto">
          <a:extLst>
            <a:ext uri="{FF2B5EF4-FFF2-40B4-BE49-F238E27FC236}">
              <a16:creationId xmlns:a16="http://schemas.microsoft.com/office/drawing/2014/main" xmlns=""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8" name="4 CuadroTexto">
          <a:extLst>
            <a:ext uri="{FF2B5EF4-FFF2-40B4-BE49-F238E27FC236}">
              <a16:creationId xmlns:a16="http://schemas.microsoft.com/office/drawing/2014/main" xmlns=""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9" name="5 CuadroTexto">
          <a:extLst>
            <a:ext uri="{FF2B5EF4-FFF2-40B4-BE49-F238E27FC236}">
              <a16:creationId xmlns:a16="http://schemas.microsoft.com/office/drawing/2014/main" xmlns=""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0" name="6 CuadroTexto">
          <a:extLst>
            <a:ext uri="{FF2B5EF4-FFF2-40B4-BE49-F238E27FC236}">
              <a16:creationId xmlns:a16="http://schemas.microsoft.com/office/drawing/2014/main" xmlns=""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1" name="2 CuadroTexto">
          <a:extLst>
            <a:ext uri="{FF2B5EF4-FFF2-40B4-BE49-F238E27FC236}">
              <a16:creationId xmlns:a16="http://schemas.microsoft.com/office/drawing/2014/main" xmlns=""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2" name="3 CuadroTexto">
          <a:extLst>
            <a:ext uri="{FF2B5EF4-FFF2-40B4-BE49-F238E27FC236}">
              <a16:creationId xmlns:a16="http://schemas.microsoft.com/office/drawing/2014/main" xmlns=""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3" name="4 CuadroTexto">
          <a:extLst>
            <a:ext uri="{FF2B5EF4-FFF2-40B4-BE49-F238E27FC236}">
              <a16:creationId xmlns:a16="http://schemas.microsoft.com/office/drawing/2014/main" xmlns=""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4" name="5 CuadroTexto">
          <a:extLst>
            <a:ext uri="{FF2B5EF4-FFF2-40B4-BE49-F238E27FC236}">
              <a16:creationId xmlns:a16="http://schemas.microsoft.com/office/drawing/2014/main" xmlns=""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5" name="6 CuadroTexto">
          <a:extLst>
            <a:ext uri="{FF2B5EF4-FFF2-40B4-BE49-F238E27FC236}">
              <a16:creationId xmlns:a16="http://schemas.microsoft.com/office/drawing/2014/main" xmlns=""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6" name="1 CuadroTexto">
          <a:extLst>
            <a:ext uri="{FF2B5EF4-FFF2-40B4-BE49-F238E27FC236}">
              <a16:creationId xmlns:a16="http://schemas.microsoft.com/office/drawing/2014/main" xmlns=""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7" name="2 CuadroTexto">
          <a:extLst>
            <a:ext uri="{FF2B5EF4-FFF2-40B4-BE49-F238E27FC236}">
              <a16:creationId xmlns:a16="http://schemas.microsoft.com/office/drawing/2014/main" xmlns=""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8" name="3 CuadroTexto">
          <a:extLst>
            <a:ext uri="{FF2B5EF4-FFF2-40B4-BE49-F238E27FC236}">
              <a16:creationId xmlns:a16="http://schemas.microsoft.com/office/drawing/2014/main" xmlns=""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9" name="4 CuadroTexto">
          <a:extLst>
            <a:ext uri="{FF2B5EF4-FFF2-40B4-BE49-F238E27FC236}">
              <a16:creationId xmlns:a16="http://schemas.microsoft.com/office/drawing/2014/main" xmlns=""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0" name="5 CuadroTexto">
          <a:extLst>
            <a:ext uri="{FF2B5EF4-FFF2-40B4-BE49-F238E27FC236}">
              <a16:creationId xmlns:a16="http://schemas.microsoft.com/office/drawing/2014/main" xmlns=""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1" name="6 CuadroTexto">
          <a:extLst>
            <a:ext uri="{FF2B5EF4-FFF2-40B4-BE49-F238E27FC236}">
              <a16:creationId xmlns:a16="http://schemas.microsoft.com/office/drawing/2014/main" xmlns=""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2" name="2 CuadroTexto">
          <a:extLst>
            <a:ext uri="{FF2B5EF4-FFF2-40B4-BE49-F238E27FC236}">
              <a16:creationId xmlns:a16="http://schemas.microsoft.com/office/drawing/2014/main" xmlns=""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3" name="3 CuadroTexto">
          <a:extLst>
            <a:ext uri="{FF2B5EF4-FFF2-40B4-BE49-F238E27FC236}">
              <a16:creationId xmlns:a16="http://schemas.microsoft.com/office/drawing/2014/main" xmlns=""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4" name="4 CuadroTexto">
          <a:extLst>
            <a:ext uri="{FF2B5EF4-FFF2-40B4-BE49-F238E27FC236}">
              <a16:creationId xmlns:a16="http://schemas.microsoft.com/office/drawing/2014/main" xmlns=""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5" name="5 CuadroTexto">
          <a:extLst>
            <a:ext uri="{FF2B5EF4-FFF2-40B4-BE49-F238E27FC236}">
              <a16:creationId xmlns:a16="http://schemas.microsoft.com/office/drawing/2014/main" xmlns=""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6" name="6 CuadroTexto">
          <a:extLst>
            <a:ext uri="{FF2B5EF4-FFF2-40B4-BE49-F238E27FC236}">
              <a16:creationId xmlns:a16="http://schemas.microsoft.com/office/drawing/2014/main" xmlns=""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7" name="1 CuadroTexto">
          <a:extLst>
            <a:ext uri="{FF2B5EF4-FFF2-40B4-BE49-F238E27FC236}">
              <a16:creationId xmlns:a16="http://schemas.microsoft.com/office/drawing/2014/main" xmlns=""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8" name="2 CuadroTexto">
          <a:extLst>
            <a:ext uri="{FF2B5EF4-FFF2-40B4-BE49-F238E27FC236}">
              <a16:creationId xmlns:a16="http://schemas.microsoft.com/office/drawing/2014/main" xmlns=""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9" name="3 CuadroTexto">
          <a:extLst>
            <a:ext uri="{FF2B5EF4-FFF2-40B4-BE49-F238E27FC236}">
              <a16:creationId xmlns:a16="http://schemas.microsoft.com/office/drawing/2014/main" xmlns=""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0" name="4 CuadroTexto">
          <a:extLst>
            <a:ext uri="{FF2B5EF4-FFF2-40B4-BE49-F238E27FC236}">
              <a16:creationId xmlns:a16="http://schemas.microsoft.com/office/drawing/2014/main" xmlns=""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1" name="5 CuadroTexto">
          <a:extLst>
            <a:ext uri="{FF2B5EF4-FFF2-40B4-BE49-F238E27FC236}">
              <a16:creationId xmlns:a16="http://schemas.microsoft.com/office/drawing/2014/main" xmlns=""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2" name="6 CuadroTexto">
          <a:extLst>
            <a:ext uri="{FF2B5EF4-FFF2-40B4-BE49-F238E27FC236}">
              <a16:creationId xmlns:a16="http://schemas.microsoft.com/office/drawing/2014/main" xmlns=""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3" name="3 CuadroTexto">
          <a:extLst>
            <a:ext uri="{FF2B5EF4-FFF2-40B4-BE49-F238E27FC236}">
              <a16:creationId xmlns:a16="http://schemas.microsoft.com/office/drawing/2014/main" xmlns=""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4" name="4 CuadroTexto">
          <a:extLst>
            <a:ext uri="{FF2B5EF4-FFF2-40B4-BE49-F238E27FC236}">
              <a16:creationId xmlns:a16="http://schemas.microsoft.com/office/drawing/2014/main" xmlns=""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5" name="5 CuadroTexto">
          <a:extLst>
            <a:ext uri="{FF2B5EF4-FFF2-40B4-BE49-F238E27FC236}">
              <a16:creationId xmlns:a16="http://schemas.microsoft.com/office/drawing/2014/main" xmlns=""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6" name="6 CuadroTexto">
          <a:extLst>
            <a:ext uri="{FF2B5EF4-FFF2-40B4-BE49-F238E27FC236}">
              <a16:creationId xmlns:a16="http://schemas.microsoft.com/office/drawing/2014/main" xmlns=""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7" name="1 CuadroTexto">
          <a:extLst>
            <a:ext uri="{FF2B5EF4-FFF2-40B4-BE49-F238E27FC236}">
              <a16:creationId xmlns:a16="http://schemas.microsoft.com/office/drawing/2014/main" xmlns=""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8" name="2 CuadroTexto">
          <a:extLst>
            <a:ext uri="{FF2B5EF4-FFF2-40B4-BE49-F238E27FC236}">
              <a16:creationId xmlns:a16="http://schemas.microsoft.com/office/drawing/2014/main" xmlns=""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9" name="3 CuadroTexto">
          <a:extLst>
            <a:ext uri="{FF2B5EF4-FFF2-40B4-BE49-F238E27FC236}">
              <a16:creationId xmlns:a16="http://schemas.microsoft.com/office/drawing/2014/main" xmlns=""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0" name="4 CuadroTexto">
          <a:extLst>
            <a:ext uri="{FF2B5EF4-FFF2-40B4-BE49-F238E27FC236}">
              <a16:creationId xmlns:a16="http://schemas.microsoft.com/office/drawing/2014/main" xmlns=""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1" name="5 CuadroTexto">
          <a:extLst>
            <a:ext uri="{FF2B5EF4-FFF2-40B4-BE49-F238E27FC236}">
              <a16:creationId xmlns:a16="http://schemas.microsoft.com/office/drawing/2014/main" xmlns=""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2" name="6 CuadroTexto">
          <a:extLst>
            <a:ext uri="{FF2B5EF4-FFF2-40B4-BE49-F238E27FC236}">
              <a16:creationId xmlns:a16="http://schemas.microsoft.com/office/drawing/2014/main" xmlns=""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3" name="2 CuadroTexto">
          <a:extLst>
            <a:ext uri="{FF2B5EF4-FFF2-40B4-BE49-F238E27FC236}">
              <a16:creationId xmlns:a16="http://schemas.microsoft.com/office/drawing/2014/main" xmlns=""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4" name="3 CuadroTexto">
          <a:extLst>
            <a:ext uri="{FF2B5EF4-FFF2-40B4-BE49-F238E27FC236}">
              <a16:creationId xmlns:a16="http://schemas.microsoft.com/office/drawing/2014/main" xmlns=""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5" name="4 CuadroTexto">
          <a:extLst>
            <a:ext uri="{FF2B5EF4-FFF2-40B4-BE49-F238E27FC236}">
              <a16:creationId xmlns:a16="http://schemas.microsoft.com/office/drawing/2014/main" xmlns=""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6" name="5 CuadroTexto">
          <a:extLst>
            <a:ext uri="{FF2B5EF4-FFF2-40B4-BE49-F238E27FC236}">
              <a16:creationId xmlns:a16="http://schemas.microsoft.com/office/drawing/2014/main" xmlns=""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7" name="6 CuadroTexto">
          <a:extLst>
            <a:ext uri="{FF2B5EF4-FFF2-40B4-BE49-F238E27FC236}">
              <a16:creationId xmlns:a16="http://schemas.microsoft.com/office/drawing/2014/main" xmlns=""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8" name="1 CuadroTexto">
          <a:extLst>
            <a:ext uri="{FF2B5EF4-FFF2-40B4-BE49-F238E27FC236}">
              <a16:creationId xmlns:a16="http://schemas.microsoft.com/office/drawing/2014/main" xmlns=""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9" name="2 CuadroTexto">
          <a:extLst>
            <a:ext uri="{FF2B5EF4-FFF2-40B4-BE49-F238E27FC236}">
              <a16:creationId xmlns:a16="http://schemas.microsoft.com/office/drawing/2014/main" xmlns=""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0" name="3 CuadroTexto">
          <a:extLst>
            <a:ext uri="{FF2B5EF4-FFF2-40B4-BE49-F238E27FC236}">
              <a16:creationId xmlns:a16="http://schemas.microsoft.com/office/drawing/2014/main" xmlns=""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1" name="4 CuadroTexto">
          <a:extLst>
            <a:ext uri="{FF2B5EF4-FFF2-40B4-BE49-F238E27FC236}">
              <a16:creationId xmlns:a16="http://schemas.microsoft.com/office/drawing/2014/main" xmlns=""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2" name="5 CuadroTexto">
          <a:extLst>
            <a:ext uri="{FF2B5EF4-FFF2-40B4-BE49-F238E27FC236}">
              <a16:creationId xmlns:a16="http://schemas.microsoft.com/office/drawing/2014/main" xmlns=""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3" name="6 CuadroTexto">
          <a:extLst>
            <a:ext uri="{FF2B5EF4-FFF2-40B4-BE49-F238E27FC236}">
              <a16:creationId xmlns:a16="http://schemas.microsoft.com/office/drawing/2014/main" xmlns=""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4" name="2 CuadroTexto">
          <a:extLst>
            <a:ext uri="{FF2B5EF4-FFF2-40B4-BE49-F238E27FC236}">
              <a16:creationId xmlns:a16="http://schemas.microsoft.com/office/drawing/2014/main" xmlns=""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5" name="3 CuadroTexto">
          <a:extLst>
            <a:ext uri="{FF2B5EF4-FFF2-40B4-BE49-F238E27FC236}">
              <a16:creationId xmlns:a16="http://schemas.microsoft.com/office/drawing/2014/main" xmlns=""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6" name="4 CuadroTexto">
          <a:extLst>
            <a:ext uri="{FF2B5EF4-FFF2-40B4-BE49-F238E27FC236}">
              <a16:creationId xmlns:a16="http://schemas.microsoft.com/office/drawing/2014/main" xmlns=""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7" name="5 CuadroTexto">
          <a:extLst>
            <a:ext uri="{FF2B5EF4-FFF2-40B4-BE49-F238E27FC236}">
              <a16:creationId xmlns:a16="http://schemas.microsoft.com/office/drawing/2014/main" xmlns=""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8" name="6 CuadroTexto">
          <a:extLst>
            <a:ext uri="{FF2B5EF4-FFF2-40B4-BE49-F238E27FC236}">
              <a16:creationId xmlns:a16="http://schemas.microsoft.com/office/drawing/2014/main" xmlns=""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9" name="1 CuadroTexto">
          <a:extLst>
            <a:ext uri="{FF2B5EF4-FFF2-40B4-BE49-F238E27FC236}">
              <a16:creationId xmlns:a16="http://schemas.microsoft.com/office/drawing/2014/main" xmlns=""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0" name="2 CuadroTexto">
          <a:extLst>
            <a:ext uri="{FF2B5EF4-FFF2-40B4-BE49-F238E27FC236}">
              <a16:creationId xmlns:a16="http://schemas.microsoft.com/office/drawing/2014/main" xmlns=""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1" name="3 CuadroTexto">
          <a:extLst>
            <a:ext uri="{FF2B5EF4-FFF2-40B4-BE49-F238E27FC236}">
              <a16:creationId xmlns:a16="http://schemas.microsoft.com/office/drawing/2014/main" xmlns=""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2" name="4 CuadroTexto">
          <a:extLst>
            <a:ext uri="{FF2B5EF4-FFF2-40B4-BE49-F238E27FC236}">
              <a16:creationId xmlns:a16="http://schemas.microsoft.com/office/drawing/2014/main" xmlns=""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3" name="5 CuadroTexto">
          <a:extLst>
            <a:ext uri="{FF2B5EF4-FFF2-40B4-BE49-F238E27FC236}">
              <a16:creationId xmlns:a16="http://schemas.microsoft.com/office/drawing/2014/main" xmlns=""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4" name="6 CuadroTexto">
          <a:extLst>
            <a:ext uri="{FF2B5EF4-FFF2-40B4-BE49-F238E27FC236}">
              <a16:creationId xmlns:a16="http://schemas.microsoft.com/office/drawing/2014/main" xmlns=""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5" name="3 CuadroTexto">
          <a:extLst>
            <a:ext uri="{FF2B5EF4-FFF2-40B4-BE49-F238E27FC236}">
              <a16:creationId xmlns:a16="http://schemas.microsoft.com/office/drawing/2014/main" xmlns=""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6" name="4 CuadroTexto">
          <a:extLst>
            <a:ext uri="{FF2B5EF4-FFF2-40B4-BE49-F238E27FC236}">
              <a16:creationId xmlns:a16="http://schemas.microsoft.com/office/drawing/2014/main" xmlns=""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7" name="5 CuadroTexto">
          <a:extLst>
            <a:ext uri="{FF2B5EF4-FFF2-40B4-BE49-F238E27FC236}">
              <a16:creationId xmlns:a16="http://schemas.microsoft.com/office/drawing/2014/main" xmlns=""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8" name="6 CuadroTexto">
          <a:extLst>
            <a:ext uri="{FF2B5EF4-FFF2-40B4-BE49-F238E27FC236}">
              <a16:creationId xmlns:a16="http://schemas.microsoft.com/office/drawing/2014/main" xmlns=""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9" name="1 CuadroTexto">
          <a:extLst>
            <a:ext uri="{FF2B5EF4-FFF2-40B4-BE49-F238E27FC236}">
              <a16:creationId xmlns:a16="http://schemas.microsoft.com/office/drawing/2014/main" xmlns=""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0" name="2 CuadroTexto">
          <a:extLst>
            <a:ext uri="{FF2B5EF4-FFF2-40B4-BE49-F238E27FC236}">
              <a16:creationId xmlns:a16="http://schemas.microsoft.com/office/drawing/2014/main" xmlns=""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1" name="3 CuadroTexto">
          <a:extLst>
            <a:ext uri="{FF2B5EF4-FFF2-40B4-BE49-F238E27FC236}">
              <a16:creationId xmlns:a16="http://schemas.microsoft.com/office/drawing/2014/main" xmlns=""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2" name="4 CuadroTexto">
          <a:extLst>
            <a:ext uri="{FF2B5EF4-FFF2-40B4-BE49-F238E27FC236}">
              <a16:creationId xmlns:a16="http://schemas.microsoft.com/office/drawing/2014/main" xmlns=""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3" name="5 CuadroTexto">
          <a:extLst>
            <a:ext uri="{FF2B5EF4-FFF2-40B4-BE49-F238E27FC236}">
              <a16:creationId xmlns:a16="http://schemas.microsoft.com/office/drawing/2014/main" xmlns=""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4" name="6 CuadroTexto">
          <a:extLst>
            <a:ext uri="{FF2B5EF4-FFF2-40B4-BE49-F238E27FC236}">
              <a16:creationId xmlns:a16="http://schemas.microsoft.com/office/drawing/2014/main" xmlns=""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5" name="2 CuadroTexto">
          <a:extLst>
            <a:ext uri="{FF2B5EF4-FFF2-40B4-BE49-F238E27FC236}">
              <a16:creationId xmlns:a16="http://schemas.microsoft.com/office/drawing/2014/main" xmlns=""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6" name="3 CuadroTexto">
          <a:extLst>
            <a:ext uri="{FF2B5EF4-FFF2-40B4-BE49-F238E27FC236}">
              <a16:creationId xmlns:a16="http://schemas.microsoft.com/office/drawing/2014/main" xmlns=""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7" name="4 CuadroTexto">
          <a:extLst>
            <a:ext uri="{FF2B5EF4-FFF2-40B4-BE49-F238E27FC236}">
              <a16:creationId xmlns:a16="http://schemas.microsoft.com/office/drawing/2014/main" xmlns=""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8" name="5 CuadroTexto">
          <a:extLst>
            <a:ext uri="{FF2B5EF4-FFF2-40B4-BE49-F238E27FC236}">
              <a16:creationId xmlns:a16="http://schemas.microsoft.com/office/drawing/2014/main" xmlns=""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9" name="6 CuadroTexto">
          <a:extLst>
            <a:ext uri="{FF2B5EF4-FFF2-40B4-BE49-F238E27FC236}">
              <a16:creationId xmlns:a16="http://schemas.microsoft.com/office/drawing/2014/main" xmlns=""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0" name="1 CuadroTexto">
          <a:extLst>
            <a:ext uri="{FF2B5EF4-FFF2-40B4-BE49-F238E27FC236}">
              <a16:creationId xmlns:a16="http://schemas.microsoft.com/office/drawing/2014/main" xmlns=""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1" name="2 CuadroTexto">
          <a:extLst>
            <a:ext uri="{FF2B5EF4-FFF2-40B4-BE49-F238E27FC236}">
              <a16:creationId xmlns:a16="http://schemas.microsoft.com/office/drawing/2014/main" xmlns=""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2" name="3 CuadroTexto">
          <a:extLst>
            <a:ext uri="{FF2B5EF4-FFF2-40B4-BE49-F238E27FC236}">
              <a16:creationId xmlns:a16="http://schemas.microsoft.com/office/drawing/2014/main" xmlns=""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3" name="4 CuadroTexto">
          <a:extLst>
            <a:ext uri="{FF2B5EF4-FFF2-40B4-BE49-F238E27FC236}">
              <a16:creationId xmlns:a16="http://schemas.microsoft.com/office/drawing/2014/main" xmlns=""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4" name="5 CuadroTexto">
          <a:extLst>
            <a:ext uri="{FF2B5EF4-FFF2-40B4-BE49-F238E27FC236}">
              <a16:creationId xmlns:a16="http://schemas.microsoft.com/office/drawing/2014/main" xmlns=""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5" name="6 CuadroTexto">
          <a:extLst>
            <a:ext uri="{FF2B5EF4-FFF2-40B4-BE49-F238E27FC236}">
              <a16:creationId xmlns:a16="http://schemas.microsoft.com/office/drawing/2014/main" xmlns=""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6" name="2 CuadroTexto">
          <a:extLst>
            <a:ext uri="{FF2B5EF4-FFF2-40B4-BE49-F238E27FC236}">
              <a16:creationId xmlns:a16="http://schemas.microsoft.com/office/drawing/2014/main" xmlns=""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7" name="3 CuadroTexto">
          <a:extLst>
            <a:ext uri="{FF2B5EF4-FFF2-40B4-BE49-F238E27FC236}">
              <a16:creationId xmlns:a16="http://schemas.microsoft.com/office/drawing/2014/main" xmlns=""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8" name="4 CuadroTexto">
          <a:extLst>
            <a:ext uri="{FF2B5EF4-FFF2-40B4-BE49-F238E27FC236}">
              <a16:creationId xmlns:a16="http://schemas.microsoft.com/office/drawing/2014/main" xmlns=""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9" name="5 CuadroTexto">
          <a:extLst>
            <a:ext uri="{FF2B5EF4-FFF2-40B4-BE49-F238E27FC236}">
              <a16:creationId xmlns:a16="http://schemas.microsoft.com/office/drawing/2014/main" xmlns=""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0" name="6 CuadroTexto">
          <a:extLst>
            <a:ext uri="{FF2B5EF4-FFF2-40B4-BE49-F238E27FC236}">
              <a16:creationId xmlns:a16="http://schemas.microsoft.com/office/drawing/2014/main" xmlns=""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1" name="1 CuadroTexto">
          <a:extLst>
            <a:ext uri="{FF2B5EF4-FFF2-40B4-BE49-F238E27FC236}">
              <a16:creationId xmlns:a16="http://schemas.microsoft.com/office/drawing/2014/main" xmlns=""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2" name="2 CuadroTexto">
          <a:extLst>
            <a:ext uri="{FF2B5EF4-FFF2-40B4-BE49-F238E27FC236}">
              <a16:creationId xmlns:a16="http://schemas.microsoft.com/office/drawing/2014/main" xmlns=""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3" name="3 CuadroTexto">
          <a:extLst>
            <a:ext uri="{FF2B5EF4-FFF2-40B4-BE49-F238E27FC236}">
              <a16:creationId xmlns:a16="http://schemas.microsoft.com/office/drawing/2014/main" xmlns=""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4" name="4 CuadroTexto">
          <a:extLst>
            <a:ext uri="{FF2B5EF4-FFF2-40B4-BE49-F238E27FC236}">
              <a16:creationId xmlns:a16="http://schemas.microsoft.com/office/drawing/2014/main" xmlns=""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5" name="5 CuadroTexto">
          <a:extLst>
            <a:ext uri="{FF2B5EF4-FFF2-40B4-BE49-F238E27FC236}">
              <a16:creationId xmlns:a16="http://schemas.microsoft.com/office/drawing/2014/main" xmlns=""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6" name="6 CuadroTexto">
          <a:extLst>
            <a:ext uri="{FF2B5EF4-FFF2-40B4-BE49-F238E27FC236}">
              <a16:creationId xmlns:a16="http://schemas.microsoft.com/office/drawing/2014/main" xmlns=""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7" name="3 CuadroTexto">
          <a:extLst>
            <a:ext uri="{FF2B5EF4-FFF2-40B4-BE49-F238E27FC236}">
              <a16:creationId xmlns:a16="http://schemas.microsoft.com/office/drawing/2014/main" xmlns=""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8" name="4 CuadroTexto">
          <a:extLst>
            <a:ext uri="{FF2B5EF4-FFF2-40B4-BE49-F238E27FC236}">
              <a16:creationId xmlns:a16="http://schemas.microsoft.com/office/drawing/2014/main" xmlns=""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9" name="5 CuadroTexto">
          <a:extLst>
            <a:ext uri="{FF2B5EF4-FFF2-40B4-BE49-F238E27FC236}">
              <a16:creationId xmlns:a16="http://schemas.microsoft.com/office/drawing/2014/main" xmlns=""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0" name="6 CuadroTexto">
          <a:extLst>
            <a:ext uri="{FF2B5EF4-FFF2-40B4-BE49-F238E27FC236}">
              <a16:creationId xmlns:a16="http://schemas.microsoft.com/office/drawing/2014/main" xmlns=""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1" name="1 CuadroTexto">
          <a:extLst>
            <a:ext uri="{FF2B5EF4-FFF2-40B4-BE49-F238E27FC236}">
              <a16:creationId xmlns:a16="http://schemas.microsoft.com/office/drawing/2014/main" xmlns=""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2" name="2 CuadroTexto">
          <a:extLst>
            <a:ext uri="{FF2B5EF4-FFF2-40B4-BE49-F238E27FC236}">
              <a16:creationId xmlns:a16="http://schemas.microsoft.com/office/drawing/2014/main" xmlns=""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3" name="3 CuadroTexto">
          <a:extLst>
            <a:ext uri="{FF2B5EF4-FFF2-40B4-BE49-F238E27FC236}">
              <a16:creationId xmlns:a16="http://schemas.microsoft.com/office/drawing/2014/main" xmlns=""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4" name="4 CuadroTexto">
          <a:extLst>
            <a:ext uri="{FF2B5EF4-FFF2-40B4-BE49-F238E27FC236}">
              <a16:creationId xmlns:a16="http://schemas.microsoft.com/office/drawing/2014/main" xmlns=""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5" name="5 CuadroTexto">
          <a:extLst>
            <a:ext uri="{FF2B5EF4-FFF2-40B4-BE49-F238E27FC236}">
              <a16:creationId xmlns:a16="http://schemas.microsoft.com/office/drawing/2014/main" xmlns=""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6" name="6 CuadroTexto">
          <a:extLst>
            <a:ext uri="{FF2B5EF4-FFF2-40B4-BE49-F238E27FC236}">
              <a16:creationId xmlns:a16="http://schemas.microsoft.com/office/drawing/2014/main" xmlns=""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7" name="2 CuadroTexto">
          <a:extLst>
            <a:ext uri="{FF2B5EF4-FFF2-40B4-BE49-F238E27FC236}">
              <a16:creationId xmlns:a16="http://schemas.microsoft.com/office/drawing/2014/main" xmlns=""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8" name="3 CuadroTexto">
          <a:extLst>
            <a:ext uri="{FF2B5EF4-FFF2-40B4-BE49-F238E27FC236}">
              <a16:creationId xmlns:a16="http://schemas.microsoft.com/office/drawing/2014/main" xmlns=""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9" name="4 CuadroTexto">
          <a:extLst>
            <a:ext uri="{FF2B5EF4-FFF2-40B4-BE49-F238E27FC236}">
              <a16:creationId xmlns:a16="http://schemas.microsoft.com/office/drawing/2014/main" xmlns=""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0" name="5 CuadroTexto">
          <a:extLst>
            <a:ext uri="{FF2B5EF4-FFF2-40B4-BE49-F238E27FC236}">
              <a16:creationId xmlns:a16="http://schemas.microsoft.com/office/drawing/2014/main" xmlns=""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1" name="6 CuadroTexto">
          <a:extLst>
            <a:ext uri="{FF2B5EF4-FFF2-40B4-BE49-F238E27FC236}">
              <a16:creationId xmlns:a16="http://schemas.microsoft.com/office/drawing/2014/main" xmlns=""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2" name="1 CuadroTexto">
          <a:extLst>
            <a:ext uri="{FF2B5EF4-FFF2-40B4-BE49-F238E27FC236}">
              <a16:creationId xmlns:a16="http://schemas.microsoft.com/office/drawing/2014/main" xmlns=""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3" name="2 CuadroTexto">
          <a:extLst>
            <a:ext uri="{FF2B5EF4-FFF2-40B4-BE49-F238E27FC236}">
              <a16:creationId xmlns:a16="http://schemas.microsoft.com/office/drawing/2014/main" xmlns=""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4" name="3 CuadroTexto">
          <a:extLst>
            <a:ext uri="{FF2B5EF4-FFF2-40B4-BE49-F238E27FC236}">
              <a16:creationId xmlns:a16="http://schemas.microsoft.com/office/drawing/2014/main" xmlns=""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5" name="4 CuadroTexto">
          <a:extLst>
            <a:ext uri="{FF2B5EF4-FFF2-40B4-BE49-F238E27FC236}">
              <a16:creationId xmlns:a16="http://schemas.microsoft.com/office/drawing/2014/main" xmlns=""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6" name="5 CuadroTexto">
          <a:extLst>
            <a:ext uri="{FF2B5EF4-FFF2-40B4-BE49-F238E27FC236}">
              <a16:creationId xmlns:a16="http://schemas.microsoft.com/office/drawing/2014/main" xmlns=""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7" name="6 CuadroTexto">
          <a:extLst>
            <a:ext uri="{FF2B5EF4-FFF2-40B4-BE49-F238E27FC236}">
              <a16:creationId xmlns:a16="http://schemas.microsoft.com/office/drawing/2014/main" xmlns=""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8" name="2 CuadroTexto">
          <a:extLst>
            <a:ext uri="{FF2B5EF4-FFF2-40B4-BE49-F238E27FC236}">
              <a16:creationId xmlns:a16="http://schemas.microsoft.com/office/drawing/2014/main" xmlns=""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9" name="3 CuadroTexto">
          <a:extLst>
            <a:ext uri="{FF2B5EF4-FFF2-40B4-BE49-F238E27FC236}">
              <a16:creationId xmlns:a16="http://schemas.microsoft.com/office/drawing/2014/main" xmlns=""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0" name="4 CuadroTexto">
          <a:extLst>
            <a:ext uri="{FF2B5EF4-FFF2-40B4-BE49-F238E27FC236}">
              <a16:creationId xmlns:a16="http://schemas.microsoft.com/office/drawing/2014/main" xmlns=""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1" name="5 CuadroTexto">
          <a:extLst>
            <a:ext uri="{FF2B5EF4-FFF2-40B4-BE49-F238E27FC236}">
              <a16:creationId xmlns:a16="http://schemas.microsoft.com/office/drawing/2014/main" xmlns=""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2" name="6 CuadroTexto">
          <a:extLst>
            <a:ext uri="{FF2B5EF4-FFF2-40B4-BE49-F238E27FC236}">
              <a16:creationId xmlns:a16="http://schemas.microsoft.com/office/drawing/2014/main" xmlns=""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3" name="1 CuadroTexto">
          <a:extLst>
            <a:ext uri="{FF2B5EF4-FFF2-40B4-BE49-F238E27FC236}">
              <a16:creationId xmlns:a16="http://schemas.microsoft.com/office/drawing/2014/main" xmlns=""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4" name="2 CuadroTexto">
          <a:extLst>
            <a:ext uri="{FF2B5EF4-FFF2-40B4-BE49-F238E27FC236}">
              <a16:creationId xmlns:a16="http://schemas.microsoft.com/office/drawing/2014/main" xmlns=""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5" name="3 CuadroTexto">
          <a:extLst>
            <a:ext uri="{FF2B5EF4-FFF2-40B4-BE49-F238E27FC236}">
              <a16:creationId xmlns:a16="http://schemas.microsoft.com/office/drawing/2014/main" xmlns=""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6" name="4 CuadroTexto">
          <a:extLst>
            <a:ext uri="{FF2B5EF4-FFF2-40B4-BE49-F238E27FC236}">
              <a16:creationId xmlns:a16="http://schemas.microsoft.com/office/drawing/2014/main" xmlns=""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7" name="5 CuadroTexto">
          <a:extLst>
            <a:ext uri="{FF2B5EF4-FFF2-40B4-BE49-F238E27FC236}">
              <a16:creationId xmlns:a16="http://schemas.microsoft.com/office/drawing/2014/main" xmlns=""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8" name="3 CuadroTexto">
          <a:extLst>
            <a:ext uri="{FF2B5EF4-FFF2-40B4-BE49-F238E27FC236}">
              <a16:creationId xmlns:a16="http://schemas.microsoft.com/office/drawing/2014/main" xmlns=""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9" name="4 CuadroTexto">
          <a:extLst>
            <a:ext uri="{FF2B5EF4-FFF2-40B4-BE49-F238E27FC236}">
              <a16:creationId xmlns:a16="http://schemas.microsoft.com/office/drawing/2014/main" xmlns=""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0" name="5 CuadroTexto">
          <a:extLst>
            <a:ext uri="{FF2B5EF4-FFF2-40B4-BE49-F238E27FC236}">
              <a16:creationId xmlns:a16="http://schemas.microsoft.com/office/drawing/2014/main" xmlns=""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1" name="6 CuadroTexto">
          <a:extLst>
            <a:ext uri="{FF2B5EF4-FFF2-40B4-BE49-F238E27FC236}">
              <a16:creationId xmlns:a16="http://schemas.microsoft.com/office/drawing/2014/main" xmlns=""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2" name="1 CuadroTexto">
          <a:extLst>
            <a:ext uri="{FF2B5EF4-FFF2-40B4-BE49-F238E27FC236}">
              <a16:creationId xmlns:a16="http://schemas.microsoft.com/office/drawing/2014/main" xmlns=""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3" name="2 CuadroTexto">
          <a:extLst>
            <a:ext uri="{FF2B5EF4-FFF2-40B4-BE49-F238E27FC236}">
              <a16:creationId xmlns:a16="http://schemas.microsoft.com/office/drawing/2014/main" xmlns=""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4" name="3 CuadroTexto">
          <a:extLst>
            <a:ext uri="{FF2B5EF4-FFF2-40B4-BE49-F238E27FC236}">
              <a16:creationId xmlns:a16="http://schemas.microsoft.com/office/drawing/2014/main" xmlns=""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5" name="4 CuadroTexto">
          <a:extLst>
            <a:ext uri="{FF2B5EF4-FFF2-40B4-BE49-F238E27FC236}">
              <a16:creationId xmlns:a16="http://schemas.microsoft.com/office/drawing/2014/main" xmlns=""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6" name="5 CuadroTexto">
          <a:extLst>
            <a:ext uri="{FF2B5EF4-FFF2-40B4-BE49-F238E27FC236}">
              <a16:creationId xmlns:a16="http://schemas.microsoft.com/office/drawing/2014/main" xmlns=""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7" name="6 CuadroTexto">
          <a:extLst>
            <a:ext uri="{FF2B5EF4-FFF2-40B4-BE49-F238E27FC236}">
              <a16:creationId xmlns:a16="http://schemas.microsoft.com/office/drawing/2014/main" xmlns=""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8" name="2 CuadroTexto">
          <a:extLst>
            <a:ext uri="{FF2B5EF4-FFF2-40B4-BE49-F238E27FC236}">
              <a16:creationId xmlns:a16="http://schemas.microsoft.com/office/drawing/2014/main" xmlns=""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9" name="3 CuadroTexto">
          <a:extLst>
            <a:ext uri="{FF2B5EF4-FFF2-40B4-BE49-F238E27FC236}">
              <a16:creationId xmlns:a16="http://schemas.microsoft.com/office/drawing/2014/main" xmlns=""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0" name="4 CuadroTexto">
          <a:extLst>
            <a:ext uri="{FF2B5EF4-FFF2-40B4-BE49-F238E27FC236}">
              <a16:creationId xmlns:a16="http://schemas.microsoft.com/office/drawing/2014/main" xmlns=""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1" name="5 CuadroTexto">
          <a:extLst>
            <a:ext uri="{FF2B5EF4-FFF2-40B4-BE49-F238E27FC236}">
              <a16:creationId xmlns:a16="http://schemas.microsoft.com/office/drawing/2014/main" xmlns=""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2" name="6 CuadroTexto">
          <a:extLst>
            <a:ext uri="{FF2B5EF4-FFF2-40B4-BE49-F238E27FC236}">
              <a16:creationId xmlns:a16="http://schemas.microsoft.com/office/drawing/2014/main" xmlns=""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3" name="1 CuadroTexto">
          <a:extLst>
            <a:ext uri="{FF2B5EF4-FFF2-40B4-BE49-F238E27FC236}">
              <a16:creationId xmlns:a16="http://schemas.microsoft.com/office/drawing/2014/main" xmlns=""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4" name="2 CuadroTexto">
          <a:extLst>
            <a:ext uri="{FF2B5EF4-FFF2-40B4-BE49-F238E27FC236}">
              <a16:creationId xmlns:a16="http://schemas.microsoft.com/office/drawing/2014/main" xmlns=""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5" name="3 CuadroTexto">
          <a:extLst>
            <a:ext uri="{FF2B5EF4-FFF2-40B4-BE49-F238E27FC236}">
              <a16:creationId xmlns:a16="http://schemas.microsoft.com/office/drawing/2014/main" xmlns=""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6" name="4 CuadroTexto">
          <a:extLst>
            <a:ext uri="{FF2B5EF4-FFF2-40B4-BE49-F238E27FC236}">
              <a16:creationId xmlns:a16="http://schemas.microsoft.com/office/drawing/2014/main" xmlns=""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7" name="5 CuadroTexto">
          <a:extLst>
            <a:ext uri="{FF2B5EF4-FFF2-40B4-BE49-F238E27FC236}">
              <a16:creationId xmlns:a16="http://schemas.microsoft.com/office/drawing/2014/main" xmlns=""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8" name="6 CuadroTexto">
          <a:extLst>
            <a:ext uri="{FF2B5EF4-FFF2-40B4-BE49-F238E27FC236}">
              <a16:creationId xmlns:a16="http://schemas.microsoft.com/office/drawing/2014/main" xmlns=""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9" name="2 CuadroTexto">
          <a:extLst>
            <a:ext uri="{FF2B5EF4-FFF2-40B4-BE49-F238E27FC236}">
              <a16:creationId xmlns:a16="http://schemas.microsoft.com/office/drawing/2014/main" xmlns=""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0" name="3 CuadroTexto">
          <a:extLst>
            <a:ext uri="{FF2B5EF4-FFF2-40B4-BE49-F238E27FC236}">
              <a16:creationId xmlns:a16="http://schemas.microsoft.com/office/drawing/2014/main" xmlns=""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1" name="4 CuadroTexto">
          <a:extLst>
            <a:ext uri="{FF2B5EF4-FFF2-40B4-BE49-F238E27FC236}">
              <a16:creationId xmlns:a16="http://schemas.microsoft.com/office/drawing/2014/main" xmlns=""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2" name="5 CuadroTexto">
          <a:extLst>
            <a:ext uri="{FF2B5EF4-FFF2-40B4-BE49-F238E27FC236}">
              <a16:creationId xmlns:a16="http://schemas.microsoft.com/office/drawing/2014/main" xmlns=""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3" name="6 CuadroTexto">
          <a:extLst>
            <a:ext uri="{FF2B5EF4-FFF2-40B4-BE49-F238E27FC236}">
              <a16:creationId xmlns:a16="http://schemas.microsoft.com/office/drawing/2014/main" xmlns=""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4" name="1 CuadroTexto">
          <a:extLst>
            <a:ext uri="{FF2B5EF4-FFF2-40B4-BE49-F238E27FC236}">
              <a16:creationId xmlns:a16="http://schemas.microsoft.com/office/drawing/2014/main" xmlns=""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5" name="2 CuadroTexto">
          <a:extLst>
            <a:ext uri="{FF2B5EF4-FFF2-40B4-BE49-F238E27FC236}">
              <a16:creationId xmlns:a16="http://schemas.microsoft.com/office/drawing/2014/main" xmlns=""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6" name="3 CuadroTexto">
          <a:extLst>
            <a:ext uri="{FF2B5EF4-FFF2-40B4-BE49-F238E27FC236}">
              <a16:creationId xmlns:a16="http://schemas.microsoft.com/office/drawing/2014/main" xmlns=""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7" name="4 CuadroTexto">
          <a:extLst>
            <a:ext uri="{FF2B5EF4-FFF2-40B4-BE49-F238E27FC236}">
              <a16:creationId xmlns:a16="http://schemas.microsoft.com/office/drawing/2014/main" xmlns=""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8" name="5 CuadroTexto">
          <a:extLst>
            <a:ext uri="{FF2B5EF4-FFF2-40B4-BE49-F238E27FC236}">
              <a16:creationId xmlns:a16="http://schemas.microsoft.com/office/drawing/2014/main" xmlns=""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9" name="6 CuadroTexto">
          <a:extLst>
            <a:ext uri="{FF2B5EF4-FFF2-40B4-BE49-F238E27FC236}">
              <a16:creationId xmlns:a16="http://schemas.microsoft.com/office/drawing/2014/main" xmlns=""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0" name="3 CuadroTexto">
          <a:extLst>
            <a:ext uri="{FF2B5EF4-FFF2-40B4-BE49-F238E27FC236}">
              <a16:creationId xmlns:a16="http://schemas.microsoft.com/office/drawing/2014/main" xmlns=""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1" name="4 CuadroTexto">
          <a:extLst>
            <a:ext uri="{FF2B5EF4-FFF2-40B4-BE49-F238E27FC236}">
              <a16:creationId xmlns:a16="http://schemas.microsoft.com/office/drawing/2014/main" xmlns=""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2" name="5 CuadroTexto">
          <a:extLst>
            <a:ext uri="{FF2B5EF4-FFF2-40B4-BE49-F238E27FC236}">
              <a16:creationId xmlns:a16="http://schemas.microsoft.com/office/drawing/2014/main" xmlns=""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3" name="6 CuadroTexto">
          <a:extLst>
            <a:ext uri="{FF2B5EF4-FFF2-40B4-BE49-F238E27FC236}">
              <a16:creationId xmlns:a16="http://schemas.microsoft.com/office/drawing/2014/main" xmlns=""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4" name="1 CuadroTexto">
          <a:extLst>
            <a:ext uri="{FF2B5EF4-FFF2-40B4-BE49-F238E27FC236}">
              <a16:creationId xmlns:a16="http://schemas.microsoft.com/office/drawing/2014/main" xmlns=""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5" name="2 CuadroTexto">
          <a:extLst>
            <a:ext uri="{FF2B5EF4-FFF2-40B4-BE49-F238E27FC236}">
              <a16:creationId xmlns:a16="http://schemas.microsoft.com/office/drawing/2014/main" xmlns=""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6" name="3 CuadroTexto">
          <a:extLst>
            <a:ext uri="{FF2B5EF4-FFF2-40B4-BE49-F238E27FC236}">
              <a16:creationId xmlns:a16="http://schemas.microsoft.com/office/drawing/2014/main" xmlns=""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7" name="4 CuadroTexto">
          <a:extLst>
            <a:ext uri="{FF2B5EF4-FFF2-40B4-BE49-F238E27FC236}">
              <a16:creationId xmlns:a16="http://schemas.microsoft.com/office/drawing/2014/main" xmlns=""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8" name="5 CuadroTexto">
          <a:extLst>
            <a:ext uri="{FF2B5EF4-FFF2-40B4-BE49-F238E27FC236}">
              <a16:creationId xmlns:a16="http://schemas.microsoft.com/office/drawing/2014/main" xmlns=""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9" name="6 CuadroTexto">
          <a:extLst>
            <a:ext uri="{FF2B5EF4-FFF2-40B4-BE49-F238E27FC236}">
              <a16:creationId xmlns:a16="http://schemas.microsoft.com/office/drawing/2014/main" xmlns=""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0" name="2 CuadroTexto">
          <a:extLst>
            <a:ext uri="{FF2B5EF4-FFF2-40B4-BE49-F238E27FC236}">
              <a16:creationId xmlns:a16="http://schemas.microsoft.com/office/drawing/2014/main" xmlns=""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1" name="3 CuadroTexto">
          <a:extLst>
            <a:ext uri="{FF2B5EF4-FFF2-40B4-BE49-F238E27FC236}">
              <a16:creationId xmlns:a16="http://schemas.microsoft.com/office/drawing/2014/main" xmlns=""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2" name="4 CuadroTexto">
          <a:extLst>
            <a:ext uri="{FF2B5EF4-FFF2-40B4-BE49-F238E27FC236}">
              <a16:creationId xmlns:a16="http://schemas.microsoft.com/office/drawing/2014/main" xmlns=""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3" name="5 CuadroTexto">
          <a:extLst>
            <a:ext uri="{FF2B5EF4-FFF2-40B4-BE49-F238E27FC236}">
              <a16:creationId xmlns:a16="http://schemas.microsoft.com/office/drawing/2014/main" xmlns=""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4" name="6 CuadroTexto">
          <a:extLst>
            <a:ext uri="{FF2B5EF4-FFF2-40B4-BE49-F238E27FC236}">
              <a16:creationId xmlns:a16="http://schemas.microsoft.com/office/drawing/2014/main" xmlns=""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5" name="1 CuadroTexto">
          <a:extLst>
            <a:ext uri="{FF2B5EF4-FFF2-40B4-BE49-F238E27FC236}">
              <a16:creationId xmlns:a16="http://schemas.microsoft.com/office/drawing/2014/main" xmlns=""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6" name="2 CuadroTexto">
          <a:extLst>
            <a:ext uri="{FF2B5EF4-FFF2-40B4-BE49-F238E27FC236}">
              <a16:creationId xmlns:a16="http://schemas.microsoft.com/office/drawing/2014/main" xmlns=""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7" name="3 CuadroTexto">
          <a:extLst>
            <a:ext uri="{FF2B5EF4-FFF2-40B4-BE49-F238E27FC236}">
              <a16:creationId xmlns:a16="http://schemas.microsoft.com/office/drawing/2014/main" xmlns=""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8" name="4 CuadroTexto">
          <a:extLst>
            <a:ext uri="{FF2B5EF4-FFF2-40B4-BE49-F238E27FC236}">
              <a16:creationId xmlns:a16="http://schemas.microsoft.com/office/drawing/2014/main" xmlns=""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9" name="5 CuadroTexto">
          <a:extLst>
            <a:ext uri="{FF2B5EF4-FFF2-40B4-BE49-F238E27FC236}">
              <a16:creationId xmlns:a16="http://schemas.microsoft.com/office/drawing/2014/main" xmlns=""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0" name="6 CuadroTexto">
          <a:extLst>
            <a:ext uri="{FF2B5EF4-FFF2-40B4-BE49-F238E27FC236}">
              <a16:creationId xmlns:a16="http://schemas.microsoft.com/office/drawing/2014/main" xmlns=""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1" name="2 CuadroTexto">
          <a:extLst>
            <a:ext uri="{FF2B5EF4-FFF2-40B4-BE49-F238E27FC236}">
              <a16:creationId xmlns:a16="http://schemas.microsoft.com/office/drawing/2014/main" xmlns=""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2" name="3 CuadroTexto">
          <a:extLst>
            <a:ext uri="{FF2B5EF4-FFF2-40B4-BE49-F238E27FC236}">
              <a16:creationId xmlns:a16="http://schemas.microsoft.com/office/drawing/2014/main" xmlns=""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3" name="4 CuadroTexto">
          <a:extLst>
            <a:ext uri="{FF2B5EF4-FFF2-40B4-BE49-F238E27FC236}">
              <a16:creationId xmlns:a16="http://schemas.microsoft.com/office/drawing/2014/main" xmlns=""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4" name="5 CuadroTexto">
          <a:extLst>
            <a:ext uri="{FF2B5EF4-FFF2-40B4-BE49-F238E27FC236}">
              <a16:creationId xmlns:a16="http://schemas.microsoft.com/office/drawing/2014/main" xmlns=""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5" name="6 CuadroTexto">
          <a:extLst>
            <a:ext uri="{FF2B5EF4-FFF2-40B4-BE49-F238E27FC236}">
              <a16:creationId xmlns:a16="http://schemas.microsoft.com/office/drawing/2014/main" xmlns=""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6" name="1 CuadroTexto">
          <a:extLst>
            <a:ext uri="{FF2B5EF4-FFF2-40B4-BE49-F238E27FC236}">
              <a16:creationId xmlns:a16="http://schemas.microsoft.com/office/drawing/2014/main" xmlns=""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7" name="2 CuadroTexto">
          <a:extLst>
            <a:ext uri="{FF2B5EF4-FFF2-40B4-BE49-F238E27FC236}">
              <a16:creationId xmlns:a16="http://schemas.microsoft.com/office/drawing/2014/main" xmlns=""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8" name="3 CuadroTexto">
          <a:extLst>
            <a:ext uri="{FF2B5EF4-FFF2-40B4-BE49-F238E27FC236}">
              <a16:creationId xmlns:a16="http://schemas.microsoft.com/office/drawing/2014/main" xmlns=""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9" name="4 CuadroTexto">
          <a:extLst>
            <a:ext uri="{FF2B5EF4-FFF2-40B4-BE49-F238E27FC236}">
              <a16:creationId xmlns:a16="http://schemas.microsoft.com/office/drawing/2014/main" xmlns=""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0" name="5 CuadroTexto">
          <a:extLst>
            <a:ext uri="{FF2B5EF4-FFF2-40B4-BE49-F238E27FC236}">
              <a16:creationId xmlns:a16="http://schemas.microsoft.com/office/drawing/2014/main" xmlns=""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1" name="6 CuadroTexto">
          <a:extLst>
            <a:ext uri="{FF2B5EF4-FFF2-40B4-BE49-F238E27FC236}">
              <a16:creationId xmlns:a16="http://schemas.microsoft.com/office/drawing/2014/main" xmlns=""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358140</xdr:colOff>
      <xdr:row>4</xdr:row>
      <xdr:rowOff>91440</xdr:rowOff>
    </xdr:from>
    <xdr:ext cx="514350" cy="565308"/>
    <xdr:pic>
      <xdr:nvPicPr>
        <xdr:cNvPr id="503" name="Imagen 502">
          <a:extLst>
            <a:ext uri="{FF2B5EF4-FFF2-40B4-BE49-F238E27FC236}">
              <a16:creationId xmlns:a16="http://schemas.microsoft.com/office/drawing/2014/main" xmlns=""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 y="914400"/>
          <a:ext cx="514350" cy="5653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57151</xdr:colOff>
      <xdr:row>0</xdr:row>
      <xdr:rowOff>9525</xdr:rowOff>
    </xdr:from>
    <xdr:ext cx="581024" cy="800100"/>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
          <a:ext cx="581024" cy="800100"/>
        </a:xfrm>
        <a:prstGeom prst="rect">
          <a:avLst/>
        </a:prstGeom>
      </xdr:spPr>
    </xdr:pic>
    <xdr:clientData/>
  </xdr:oneCellAnchor>
  <xdr:oneCellAnchor>
    <xdr:from>
      <xdr:col>1</xdr:col>
      <xdr:colOff>266700</xdr:colOff>
      <xdr:row>6</xdr:row>
      <xdr:rowOff>0</xdr:rowOff>
    </xdr:from>
    <xdr:ext cx="184731" cy="264560"/>
    <xdr:sp macro="" textlink="">
      <xdr:nvSpPr>
        <xdr:cNvPr id="3" name="1 CuadroTexto">
          <a:extLst>
            <a:ext uri="{FF2B5EF4-FFF2-40B4-BE49-F238E27FC236}">
              <a16:creationId xmlns:a16="http://schemas.microsoft.com/office/drawing/2014/main" xmlns=""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4" name="2 CuadroTexto">
          <a:extLst>
            <a:ext uri="{FF2B5EF4-FFF2-40B4-BE49-F238E27FC236}">
              <a16:creationId xmlns:a16="http://schemas.microsoft.com/office/drawing/2014/main" xmlns=""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6" name="4 CuadroTexto">
          <a:extLst>
            <a:ext uri="{FF2B5EF4-FFF2-40B4-BE49-F238E27FC236}">
              <a16:creationId xmlns:a16="http://schemas.microsoft.com/office/drawing/2014/main" xmlns=""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7" name="5 CuadroTexto">
          <a:extLst>
            <a:ext uri="{FF2B5EF4-FFF2-40B4-BE49-F238E27FC236}">
              <a16:creationId xmlns:a16="http://schemas.microsoft.com/office/drawing/2014/main" xmlns=""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8" name="6 CuadroTexto">
          <a:extLst>
            <a:ext uri="{FF2B5EF4-FFF2-40B4-BE49-F238E27FC236}">
              <a16:creationId xmlns:a16="http://schemas.microsoft.com/office/drawing/2014/main" xmlns=""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9" name="1 CuadroTexto">
          <a:extLst>
            <a:ext uri="{FF2B5EF4-FFF2-40B4-BE49-F238E27FC236}">
              <a16:creationId xmlns:a16="http://schemas.microsoft.com/office/drawing/2014/main" xmlns=""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0" name="2 CuadroTexto">
          <a:extLst>
            <a:ext uri="{FF2B5EF4-FFF2-40B4-BE49-F238E27FC236}">
              <a16:creationId xmlns:a16="http://schemas.microsoft.com/office/drawing/2014/main" xmlns=""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1" name="3 CuadroTexto">
          <a:extLst>
            <a:ext uri="{FF2B5EF4-FFF2-40B4-BE49-F238E27FC236}">
              <a16:creationId xmlns:a16="http://schemas.microsoft.com/office/drawing/2014/main" xmlns=""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2" name="4 CuadroTexto">
          <a:extLst>
            <a:ext uri="{FF2B5EF4-FFF2-40B4-BE49-F238E27FC236}">
              <a16:creationId xmlns:a16="http://schemas.microsoft.com/office/drawing/2014/main" xmlns=""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3" name="5 CuadroTexto">
          <a:extLst>
            <a:ext uri="{FF2B5EF4-FFF2-40B4-BE49-F238E27FC236}">
              <a16:creationId xmlns:a16="http://schemas.microsoft.com/office/drawing/2014/main" xmlns=""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4" name="6 CuadroTexto">
          <a:extLst>
            <a:ext uri="{FF2B5EF4-FFF2-40B4-BE49-F238E27FC236}">
              <a16:creationId xmlns:a16="http://schemas.microsoft.com/office/drawing/2014/main" xmlns=""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5" name="1 CuadroTexto">
          <a:extLst>
            <a:ext uri="{FF2B5EF4-FFF2-40B4-BE49-F238E27FC236}">
              <a16:creationId xmlns:a16="http://schemas.microsoft.com/office/drawing/2014/main" xmlns=""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6" name="2 CuadroTexto">
          <a:extLst>
            <a:ext uri="{FF2B5EF4-FFF2-40B4-BE49-F238E27FC236}">
              <a16:creationId xmlns:a16="http://schemas.microsoft.com/office/drawing/2014/main" xmlns=""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7" name="3 CuadroTexto">
          <a:extLst>
            <a:ext uri="{FF2B5EF4-FFF2-40B4-BE49-F238E27FC236}">
              <a16:creationId xmlns:a16="http://schemas.microsoft.com/office/drawing/2014/main" xmlns=""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8" name="4 CuadroTexto">
          <a:extLst>
            <a:ext uri="{FF2B5EF4-FFF2-40B4-BE49-F238E27FC236}">
              <a16:creationId xmlns:a16="http://schemas.microsoft.com/office/drawing/2014/main" xmlns=""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9" name="5 CuadroTexto">
          <a:extLst>
            <a:ext uri="{FF2B5EF4-FFF2-40B4-BE49-F238E27FC236}">
              <a16:creationId xmlns:a16="http://schemas.microsoft.com/office/drawing/2014/main" xmlns=""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0" name="6 CuadroTexto">
          <a:extLst>
            <a:ext uri="{FF2B5EF4-FFF2-40B4-BE49-F238E27FC236}">
              <a16:creationId xmlns:a16="http://schemas.microsoft.com/office/drawing/2014/main" xmlns=""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1" name="1 CuadroTexto">
          <a:extLst>
            <a:ext uri="{FF2B5EF4-FFF2-40B4-BE49-F238E27FC236}">
              <a16:creationId xmlns:a16="http://schemas.microsoft.com/office/drawing/2014/main" xmlns=""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2" name="2 CuadroTexto">
          <a:extLst>
            <a:ext uri="{FF2B5EF4-FFF2-40B4-BE49-F238E27FC236}">
              <a16:creationId xmlns:a16="http://schemas.microsoft.com/office/drawing/2014/main" xmlns=""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3" name="3 CuadroTexto">
          <a:extLst>
            <a:ext uri="{FF2B5EF4-FFF2-40B4-BE49-F238E27FC236}">
              <a16:creationId xmlns:a16="http://schemas.microsoft.com/office/drawing/2014/main" xmlns=""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4" name="4 CuadroTexto">
          <a:extLst>
            <a:ext uri="{FF2B5EF4-FFF2-40B4-BE49-F238E27FC236}">
              <a16:creationId xmlns:a16="http://schemas.microsoft.com/office/drawing/2014/main" xmlns=""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5" name="5 CuadroTexto">
          <a:extLst>
            <a:ext uri="{FF2B5EF4-FFF2-40B4-BE49-F238E27FC236}">
              <a16:creationId xmlns:a16="http://schemas.microsoft.com/office/drawing/2014/main" xmlns=""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6" name="6 CuadroTexto">
          <a:extLst>
            <a:ext uri="{FF2B5EF4-FFF2-40B4-BE49-F238E27FC236}">
              <a16:creationId xmlns:a16="http://schemas.microsoft.com/office/drawing/2014/main" xmlns=""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7" name="1 CuadroTexto">
          <a:extLst>
            <a:ext uri="{FF2B5EF4-FFF2-40B4-BE49-F238E27FC236}">
              <a16:creationId xmlns:a16="http://schemas.microsoft.com/office/drawing/2014/main" xmlns=""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8" name="2 CuadroTexto">
          <a:extLst>
            <a:ext uri="{FF2B5EF4-FFF2-40B4-BE49-F238E27FC236}">
              <a16:creationId xmlns:a16="http://schemas.microsoft.com/office/drawing/2014/main" xmlns=""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9" name="3 CuadroTexto">
          <a:extLst>
            <a:ext uri="{FF2B5EF4-FFF2-40B4-BE49-F238E27FC236}">
              <a16:creationId xmlns:a16="http://schemas.microsoft.com/office/drawing/2014/main" xmlns=""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0" name="4 CuadroTexto">
          <a:extLst>
            <a:ext uri="{FF2B5EF4-FFF2-40B4-BE49-F238E27FC236}">
              <a16:creationId xmlns:a16="http://schemas.microsoft.com/office/drawing/2014/main" xmlns=""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1" name="5 CuadroTexto">
          <a:extLst>
            <a:ext uri="{FF2B5EF4-FFF2-40B4-BE49-F238E27FC236}">
              <a16:creationId xmlns:a16="http://schemas.microsoft.com/office/drawing/2014/main" xmlns=""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2" name="6 CuadroTexto">
          <a:extLst>
            <a:ext uri="{FF2B5EF4-FFF2-40B4-BE49-F238E27FC236}">
              <a16:creationId xmlns:a16="http://schemas.microsoft.com/office/drawing/2014/main" xmlns=""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3" name="1 CuadroTexto">
          <a:extLst>
            <a:ext uri="{FF2B5EF4-FFF2-40B4-BE49-F238E27FC236}">
              <a16:creationId xmlns:a16="http://schemas.microsoft.com/office/drawing/2014/main" xmlns=""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4" name="2 CuadroTexto">
          <a:extLst>
            <a:ext uri="{FF2B5EF4-FFF2-40B4-BE49-F238E27FC236}">
              <a16:creationId xmlns:a16="http://schemas.microsoft.com/office/drawing/2014/main" xmlns=""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5" name="3 CuadroTexto">
          <a:extLst>
            <a:ext uri="{FF2B5EF4-FFF2-40B4-BE49-F238E27FC236}">
              <a16:creationId xmlns:a16="http://schemas.microsoft.com/office/drawing/2014/main" xmlns=""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6" name="4 CuadroTexto">
          <a:extLst>
            <a:ext uri="{FF2B5EF4-FFF2-40B4-BE49-F238E27FC236}">
              <a16:creationId xmlns:a16="http://schemas.microsoft.com/office/drawing/2014/main" xmlns=""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7" name="5 CuadroTexto">
          <a:extLst>
            <a:ext uri="{FF2B5EF4-FFF2-40B4-BE49-F238E27FC236}">
              <a16:creationId xmlns:a16="http://schemas.microsoft.com/office/drawing/2014/main" xmlns=""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8" name="6 CuadroTexto">
          <a:extLst>
            <a:ext uri="{FF2B5EF4-FFF2-40B4-BE49-F238E27FC236}">
              <a16:creationId xmlns:a16="http://schemas.microsoft.com/office/drawing/2014/main" xmlns=""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39" name="1 CuadroTexto">
          <a:extLst>
            <a:ext uri="{FF2B5EF4-FFF2-40B4-BE49-F238E27FC236}">
              <a16:creationId xmlns:a16="http://schemas.microsoft.com/office/drawing/2014/main" xmlns=""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0" name="2 CuadroTexto">
          <a:extLst>
            <a:ext uri="{FF2B5EF4-FFF2-40B4-BE49-F238E27FC236}">
              <a16:creationId xmlns:a16="http://schemas.microsoft.com/office/drawing/2014/main" xmlns=""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1" name="3 CuadroTexto">
          <a:extLst>
            <a:ext uri="{FF2B5EF4-FFF2-40B4-BE49-F238E27FC236}">
              <a16:creationId xmlns:a16="http://schemas.microsoft.com/office/drawing/2014/main" xmlns=""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2" name="4 CuadroTexto">
          <a:extLst>
            <a:ext uri="{FF2B5EF4-FFF2-40B4-BE49-F238E27FC236}">
              <a16:creationId xmlns:a16="http://schemas.microsoft.com/office/drawing/2014/main" xmlns=""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3" name="5 CuadroTexto">
          <a:extLst>
            <a:ext uri="{FF2B5EF4-FFF2-40B4-BE49-F238E27FC236}">
              <a16:creationId xmlns:a16="http://schemas.microsoft.com/office/drawing/2014/main" xmlns=""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4" name="6 CuadroTexto">
          <a:extLst>
            <a:ext uri="{FF2B5EF4-FFF2-40B4-BE49-F238E27FC236}">
              <a16:creationId xmlns:a16="http://schemas.microsoft.com/office/drawing/2014/main" xmlns=""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5" name="1 CuadroTexto">
          <a:extLst>
            <a:ext uri="{FF2B5EF4-FFF2-40B4-BE49-F238E27FC236}">
              <a16:creationId xmlns:a16="http://schemas.microsoft.com/office/drawing/2014/main" xmlns=""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6" name="2 CuadroTexto">
          <a:extLst>
            <a:ext uri="{FF2B5EF4-FFF2-40B4-BE49-F238E27FC236}">
              <a16:creationId xmlns:a16="http://schemas.microsoft.com/office/drawing/2014/main" xmlns=""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7" name="3 CuadroTexto">
          <a:extLst>
            <a:ext uri="{FF2B5EF4-FFF2-40B4-BE49-F238E27FC236}">
              <a16:creationId xmlns:a16="http://schemas.microsoft.com/office/drawing/2014/main" xmlns=""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8" name="4 CuadroTexto">
          <a:extLst>
            <a:ext uri="{FF2B5EF4-FFF2-40B4-BE49-F238E27FC236}">
              <a16:creationId xmlns:a16="http://schemas.microsoft.com/office/drawing/2014/main" xmlns=""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9" name="5 CuadroTexto">
          <a:extLst>
            <a:ext uri="{FF2B5EF4-FFF2-40B4-BE49-F238E27FC236}">
              <a16:creationId xmlns:a16="http://schemas.microsoft.com/office/drawing/2014/main" xmlns=""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0" name="6 CuadroTexto">
          <a:extLst>
            <a:ext uri="{FF2B5EF4-FFF2-40B4-BE49-F238E27FC236}">
              <a16:creationId xmlns:a16="http://schemas.microsoft.com/office/drawing/2014/main" xmlns=""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1" name="1 CuadroTexto">
          <a:extLst>
            <a:ext uri="{FF2B5EF4-FFF2-40B4-BE49-F238E27FC236}">
              <a16:creationId xmlns:a16="http://schemas.microsoft.com/office/drawing/2014/main" xmlns=""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2" name="2 CuadroTexto">
          <a:extLst>
            <a:ext uri="{FF2B5EF4-FFF2-40B4-BE49-F238E27FC236}">
              <a16:creationId xmlns:a16="http://schemas.microsoft.com/office/drawing/2014/main" xmlns=""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3" name="3 CuadroTexto">
          <a:extLst>
            <a:ext uri="{FF2B5EF4-FFF2-40B4-BE49-F238E27FC236}">
              <a16:creationId xmlns:a16="http://schemas.microsoft.com/office/drawing/2014/main" xmlns=""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4" name="4 CuadroTexto">
          <a:extLst>
            <a:ext uri="{FF2B5EF4-FFF2-40B4-BE49-F238E27FC236}">
              <a16:creationId xmlns:a16="http://schemas.microsoft.com/office/drawing/2014/main" xmlns=""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5" name="5 CuadroTexto">
          <a:extLst>
            <a:ext uri="{FF2B5EF4-FFF2-40B4-BE49-F238E27FC236}">
              <a16:creationId xmlns:a16="http://schemas.microsoft.com/office/drawing/2014/main" xmlns=""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6" name="6 CuadroTexto">
          <a:extLst>
            <a:ext uri="{FF2B5EF4-FFF2-40B4-BE49-F238E27FC236}">
              <a16:creationId xmlns:a16="http://schemas.microsoft.com/office/drawing/2014/main" xmlns=""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7" name="1 CuadroTexto">
          <a:extLst>
            <a:ext uri="{FF2B5EF4-FFF2-40B4-BE49-F238E27FC236}">
              <a16:creationId xmlns:a16="http://schemas.microsoft.com/office/drawing/2014/main" xmlns=""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8" name="2 CuadroTexto">
          <a:extLst>
            <a:ext uri="{FF2B5EF4-FFF2-40B4-BE49-F238E27FC236}">
              <a16:creationId xmlns:a16="http://schemas.microsoft.com/office/drawing/2014/main" xmlns=""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9" name="3 CuadroTexto">
          <a:extLst>
            <a:ext uri="{FF2B5EF4-FFF2-40B4-BE49-F238E27FC236}">
              <a16:creationId xmlns:a16="http://schemas.microsoft.com/office/drawing/2014/main" xmlns=""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0" name="4 CuadroTexto">
          <a:extLst>
            <a:ext uri="{FF2B5EF4-FFF2-40B4-BE49-F238E27FC236}">
              <a16:creationId xmlns:a16="http://schemas.microsoft.com/office/drawing/2014/main" xmlns=""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1" name="5 CuadroTexto">
          <a:extLst>
            <a:ext uri="{FF2B5EF4-FFF2-40B4-BE49-F238E27FC236}">
              <a16:creationId xmlns:a16="http://schemas.microsoft.com/office/drawing/2014/main" xmlns=""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2" name="6 CuadroTexto">
          <a:extLst>
            <a:ext uri="{FF2B5EF4-FFF2-40B4-BE49-F238E27FC236}">
              <a16:creationId xmlns:a16="http://schemas.microsoft.com/office/drawing/2014/main" xmlns=""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3" name="1 CuadroTexto">
          <a:extLst>
            <a:ext uri="{FF2B5EF4-FFF2-40B4-BE49-F238E27FC236}">
              <a16:creationId xmlns:a16="http://schemas.microsoft.com/office/drawing/2014/main" xmlns=""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4" name="2 CuadroTexto">
          <a:extLst>
            <a:ext uri="{FF2B5EF4-FFF2-40B4-BE49-F238E27FC236}">
              <a16:creationId xmlns:a16="http://schemas.microsoft.com/office/drawing/2014/main" xmlns=""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5" name="3 CuadroTexto">
          <a:extLst>
            <a:ext uri="{FF2B5EF4-FFF2-40B4-BE49-F238E27FC236}">
              <a16:creationId xmlns:a16="http://schemas.microsoft.com/office/drawing/2014/main" xmlns=""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6" name="4 CuadroTexto">
          <a:extLst>
            <a:ext uri="{FF2B5EF4-FFF2-40B4-BE49-F238E27FC236}">
              <a16:creationId xmlns:a16="http://schemas.microsoft.com/office/drawing/2014/main" xmlns=""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7" name="5 CuadroTexto">
          <a:extLst>
            <a:ext uri="{FF2B5EF4-FFF2-40B4-BE49-F238E27FC236}">
              <a16:creationId xmlns:a16="http://schemas.microsoft.com/office/drawing/2014/main" xmlns=""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8" name="6 CuadroTexto">
          <a:extLst>
            <a:ext uri="{FF2B5EF4-FFF2-40B4-BE49-F238E27FC236}">
              <a16:creationId xmlns:a16="http://schemas.microsoft.com/office/drawing/2014/main" xmlns=""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9" name="1 CuadroTexto">
          <a:extLst>
            <a:ext uri="{FF2B5EF4-FFF2-40B4-BE49-F238E27FC236}">
              <a16:creationId xmlns:a16="http://schemas.microsoft.com/office/drawing/2014/main" xmlns=""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0" name="2 CuadroTexto">
          <a:extLst>
            <a:ext uri="{FF2B5EF4-FFF2-40B4-BE49-F238E27FC236}">
              <a16:creationId xmlns:a16="http://schemas.microsoft.com/office/drawing/2014/main" xmlns=""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1" name="3 CuadroTexto">
          <a:extLst>
            <a:ext uri="{FF2B5EF4-FFF2-40B4-BE49-F238E27FC236}">
              <a16:creationId xmlns:a16="http://schemas.microsoft.com/office/drawing/2014/main" xmlns=""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2" name="4 CuadroTexto">
          <a:extLst>
            <a:ext uri="{FF2B5EF4-FFF2-40B4-BE49-F238E27FC236}">
              <a16:creationId xmlns:a16="http://schemas.microsoft.com/office/drawing/2014/main" xmlns=""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3" name="5 CuadroTexto">
          <a:extLst>
            <a:ext uri="{FF2B5EF4-FFF2-40B4-BE49-F238E27FC236}">
              <a16:creationId xmlns:a16="http://schemas.microsoft.com/office/drawing/2014/main" xmlns=""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4" name="6 CuadroTexto">
          <a:extLst>
            <a:ext uri="{FF2B5EF4-FFF2-40B4-BE49-F238E27FC236}">
              <a16:creationId xmlns:a16="http://schemas.microsoft.com/office/drawing/2014/main" xmlns=""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5" name="1 CuadroTexto">
          <a:extLst>
            <a:ext uri="{FF2B5EF4-FFF2-40B4-BE49-F238E27FC236}">
              <a16:creationId xmlns:a16="http://schemas.microsoft.com/office/drawing/2014/main" xmlns=""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6" name="2 CuadroTexto">
          <a:extLst>
            <a:ext uri="{FF2B5EF4-FFF2-40B4-BE49-F238E27FC236}">
              <a16:creationId xmlns:a16="http://schemas.microsoft.com/office/drawing/2014/main" xmlns=""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7" name="3 CuadroTexto">
          <a:extLst>
            <a:ext uri="{FF2B5EF4-FFF2-40B4-BE49-F238E27FC236}">
              <a16:creationId xmlns:a16="http://schemas.microsoft.com/office/drawing/2014/main" xmlns=""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8" name="4 CuadroTexto">
          <a:extLst>
            <a:ext uri="{FF2B5EF4-FFF2-40B4-BE49-F238E27FC236}">
              <a16:creationId xmlns:a16="http://schemas.microsoft.com/office/drawing/2014/main" xmlns=""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9" name="5 CuadroTexto">
          <a:extLst>
            <a:ext uri="{FF2B5EF4-FFF2-40B4-BE49-F238E27FC236}">
              <a16:creationId xmlns:a16="http://schemas.microsoft.com/office/drawing/2014/main" xmlns=""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0" name="6 CuadroTexto">
          <a:extLst>
            <a:ext uri="{FF2B5EF4-FFF2-40B4-BE49-F238E27FC236}">
              <a16:creationId xmlns:a16="http://schemas.microsoft.com/office/drawing/2014/main" xmlns=""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1" name="1 CuadroTexto">
          <a:extLst>
            <a:ext uri="{FF2B5EF4-FFF2-40B4-BE49-F238E27FC236}">
              <a16:creationId xmlns:a16="http://schemas.microsoft.com/office/drawing/2014/main" xmlns=""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2" name="2 CuadroTexto">
          <a:extLst>
            <a:ext uri="{FF2B5EF4-FFF2-40B4-BE49-F238E27FC236}">
              <a16:creationId xmlns:a16="http://schemas.microsoft.com/office/drawing/2014/main" xmlns=""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3" name="3 CuadroTexto">
          <a:extLst>
            <a:ext uri="{FF2B5EF4-FFF2-40B4-BE49-F238E27FC236}">
              <a16:creationId xmlns:a16="http://schemas.microsoft.com/office/drawing/2014/main" xmlns=""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4" name="4 CuadroTexto">
          <a:extLst>
            <a:ext uri="{FF2B5EF4-FFF2-40B4-BE49-F238E27FC236}">
              <a16:creationId xmlns:a16="http://schemas.microsoft.com/office/drawing/2014/main" xmlns=""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5" name="5 CuadroTexto">
          <a:extLst>
            <a:ext uri="{FF2B5EF4-FFF2-40B4-BE49-F238E27FC236}">
              <a16:creationId xmlns:a16="http://schemas.microsoft.com/office/drawing/2014/main" xmlns=""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6" name="6 CuadroTexto">
          <a:extLst>
            <a:ext uri="{FF2B5EF4-FFF2-40B4-BE49-F238E27FC236}">
              <a16:creationId xmlns:a16="http://schemas.microsoft.com/office/drawing/2014/main" xmlns=""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7" name="1 CuadroTexto">
          <a:extLst>
            <a:ext uri="{FF2B5EF4-FFF2-40B4-BE49-F238E27FC236}">
              <a16:creationId xmlns:a16="http://schemas.microsoft.com/office/drawing/2014/main" xmlns=""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8" name="2 CuadroTexto">
          <a:extLst>
            <a:ext uri="{FF2B5EF4-FFF2-40B4-BE49-F238E27FC236}">
              <a16:creationId xmlns:a16="http://schemas.microsoft.com/office/drawing/2014/main" xmlns=""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9" name="3 CuadroTexto">
          <a:extLst>
            <a:ext uri="{FF2B5EF4-FFF2-40B4-BE49-F238E27FC236}">
              <a16:creationId xmlns:a16="http://schemas.microsoft.com/office/drawing/2014/main" xmlns=""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0" name="4 CuadroTexto">
          <a:extLst>
            <a:ext uri="{FF2B5EF4-FFF2-40B4-BE49-F238E27FC236}">
              <a16:creationId xmlns:a16="http://schemas.microsoft.com/office/drawing/2014/main" xmlns=""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1" name="5 CuadroTexto">
          <a:extLst>
            <a:ext uri="{FF2B5EF4-FFF2-40B4-BE49-F238E27FC236}">
              <a16:creationId xmlns:a16="http://schemas.microsoft.com/office/drawing/2014/main" xmlns=""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2" name="6 CuadroTexto">
          <a:extLst>
            <a:ext uri="{FF2B5EF4-FFF2-40B4-BE49-F238E27FC236}">
              <a16:creationId xmlns:a16="http://schemas.microsoft.com/office/drawing/2014/main" xmlns=""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3" name="1 CuadroTexto">
          <a:extLst>
            <a:ext uri="{FF2B5EF4-FFF2-40B4-BE49-F238E27FC236}">
              <a16:creationId xmlns:a16="http://schemas.microsoft.com/office/drawing/2014/main" xmlns=""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4" name="2 CuadroTexto">
          <a:extLst>
            <a:ext uri="{FF2B5EF4-FFF2-40B4-BE49-F238E27FC236}">
              <a16:creationId xmlns:a16="http://schemas.microsoft.com/office/drawing/2014/main" xmlns=""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5" name="3 CuadroTexto">
          <a:extLst>
            <a:ext uri="{FF2B5EF4-FFF2-40B4-BE49-F238E27FC236}">
              <a16:creationId xmlns:a16="http://schemas.microsoft.com/office/drawing/2014/main" xmlns=""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6" name="4 CuadroTexto">
          <a:extLst>
            <a:ext uri="{FF2B5EF4-FFF2-40B4-BE49-F238E27FC236}">
              <a16:creationId xmlns:a16="http://schemas.microsoft.com/office/drawing/2014/main" xmlns=""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7" name="5 CuadroTexto">
          <a:extLst>
            <a:ext uri="{FF2B5EF4-FFF2-40B4-BE49-F238E27FC236}">
              <a16:creationId xmlns:a16="http://schemas.microsoft.com/office/drawing/2014/main" xmlns=""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8" name="6 CuadroTexto">
          <a:extLst>
            <a:ext uri="{FF2B5EF4-FFF2-40B4-BE49-F238E27FC236}">
              <a16:creationId xmlns:a16="http://schemas.microsoft.com/office/drawing/2014/main" xmlns=""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9" name="1 CuadroTexto">
          <a:extLst>
            <a:ext uri="{FF2B5EF4-FFF2-40B4-BE49-F238E27FC236}">
              <a16:creationId xmlns:a16="http://schemas.microsoft.com/office/drawing/2014/main" xmlns=""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0" name="2 CuadroTexto">
          <a:extLst>
            <a:ext uri="{FF2B5EF4-FFF2-40B4-BE49-F238E27FC236}">
              <a16:creationId xmlns:a16="http://schemas.microsoft.com/office/drawing/2014/main" xmlns=""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1" name="3 CuadroTexto">
          <a:extLst>
            <a:ext uri="{FF2B5EF4-FFF2-40B4-BE49-F238E27FC236}">
              <a16:creationId xmlns:a16="http://schemas.microsoft.com/office/drawing/2014/main" xmlns=""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2" name="4 CuadroTexto">
          <a:extLst>
            <a:ext uri="{FF2B5EF4-FFF2-40B4-BE49-F238E27FC236}">
              <a16:creationId xmlns:a16="http://schemas.microsoft.com/office/drawing/2014/main" xmlns=""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3" name="5 CuadroTexto">
          <a:extLst>
            <a:ext uri="{FF2B5EF4-FFF2-40B4-BE49-F238E27FC236}">
              <a16:creationId xmlns:a16="http://schemas.microsoft.com/office/drawing/2014/main" xmlns=""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4" name="6 CuadroTexto">
          <a:extLst>
            <a:ext uri="{FF2B5EF4-FFF2-40B4-BE49-F238E27FC236}">
              <a16:creationId xmlns:a16="http://schemas.microsoft.com/office/drawing/2014/main" xmlns=""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5" name="1 CuadroTexto">
          <a:extLst>
            <a:ext uri="{FF2B5EF4-FFF2-40B4-BE49-F238E27FC236}">
              <a16:creationId xmlns:a16="http://schemas.microsoft.com/office/drawing/2014/main" xmlns=""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6" name="2 CuadroTexto">
          <a:extLst>
            <a:ext uri="{FF2B5EF4-FFF2-40B4-BE49-F238E27FC236}">
              <a16:creationId xmlns:a16="http://schemas.microsoft.com/office/drawing/2014/main" xmlns=""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7" name="3 CuadroTexto">
          <a:extLst>
            <a:ext uri="{FF2B5EF4-FFF2-40B4-BE49-F238E27FC236}">
              <a16:creationId xmlns:a16="http://schemas.microsoft.com/office/drawing/2014/main" xmlns=""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8" name="4 CuadroTexto">
          <a:extLst>
            <a:ext uri="{FF2B5EF4-FFF2-40B4-BE49-F238E27FC236}">
              <a16:creationId xmlns:a16="http://schemas.microsoft.com/office/drawing/2014/main" xmlns=""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9" name="5 CuadroTexto">
          <a:extLst>
            <a:ext uri="{FF2B5EF4-FFF2-40B4-BE49-F238E27FC236}">
              <a16:creationId xmlns:a16="http://schemas.microsoft.com/office/drawing/2014/main" xmlns=""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10" name="6 CuadroTexto">
          <a:extLst>
            <a:ext uri="{FF2B5EF4-FFF2-40B4-BE49-F238E27FC236}">
              <a16:creationId xmlns:a16="http://schemas.microsoft.com/office/drawing/2014/main" xmlns=""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2" name="2 CuadroTexto">
          <a:extLst>
            <a:ext uri="{FF2B5EF4-FFF2-40B4-BE49-F238E27FC236}">
              <a16:creationId xmlns:a16="http://schemas.microsoft.com/office/drawing/2014/main" xmlns=""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3" name="3 CuadroTexto">
          <a:extLst>
            <a:ext uri="{FF2B5EF4-FFF2-40B4-BE49-F238E27FC236}">
              <a16:creationId xmlns:a16="http://schemas.microsoft.com/office/drawing/2014/main" xmlns=""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4" name="4 CuadroTexto">
          <a:extLst>
            <a:ext uri="{FF2B5EF4-FFF2-40B4-BE49-F238E27FC236}">
              <a16:creationId xmlns:a16="http://schemas.microsoft.com/office/drawing/2014/main" xmlns=""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5" name="5 CuadroTexto">
          <a:extLst>
            <a:ext uri="{FF2B5EF4-FFF2-40B4-BE49-F238E27FC236}">
              <a16:creationId xmlns:a16="http://schemas.microsoft.com/office/drawing/2014/main" xmlns=""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6" name="6 CuadroTexto">
          <a:extLst>
            <a:ext uri="{FF2B5EF4-FFF2-40B4-BE49-F238E27FC236}">
              <a16:creationId xmlns:a16="http://schemas.microsoft.com/office/drawing/2014/main" xmlns=""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7" name="1 CuadroTexto">
          <a:extLst>
            <a:ext uri="{FF2B5EF4-FFF2-40B4-BE49-F238E27FC236}">
              <a16:creationId xmlns:a16="http://schemas.microsoft.com/office/drawing/2014/main" xmlns=""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8" name="2 CuadroTexto">
          <a:extLst>
            <a:ext uri="{FF2B5EF4-FFF2-40B4-BE49-F238E27FC236}">
              <a16:creationId xmlns:a16="http://schemas.microsoft.com/office/drawing/2014/main" xmlns=""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9" name="3 CuadroTexto">
          <a:extLst>
            <a:ext uri="{FF2B5EF4-FFF2-40B4-BE49-F238E27FC236}">
              <a16:creationId xmlns:a16="http://schemas.microsoft.com/office/drawing/2014/main" xmlns=""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0" name="4 CuadroTexto">
          <a:extLst>
            <a:ext uri="{FF2B5EF4-FFF2-40B4-BE49-F238E27FC236}">
              <a16:creationId xmlns:a16="http://schemas.microsoft.com/office/drawing/2014/main" xmlns=""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1" name="5 CuadroTexto">
          <a:extLst>
            <a:ext uri="{FF2B5EF4-FFF2-40B4-BE49-F238E27FC236}">
              <a16:creationId xmlns:a16="http://schemas.microsoft.com/office/drawing/2014/main" xmlns=""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2" name="6 CuadroTexto">
          <a:extLst>
            <a:ext uri="{FF2B5EF4-FFF2-40B4-BE49-F238E27FC236}">
              <a16:creationId xmlns:a16="http://schemas.microsoft.com/office/drawing/2014/main" xmlns=""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3" name="1 CuadroTexto">
          <a:extLst>
            <a:ext uri="{FF2B5EF4-FFF2-40B4-BE49-F238E27FC236}">
              <a16:creationId xmlns:a16="http://schemas.microsoft.com/office/drawing/2014/main" xmlns=""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4" name="2 CuadroTexto">
          <a:extLst>
            <a:ext uri="{FF2B5EF4-FFF2-40B4-BE49-F238E27FC236}">
              <a16:creationId xmlns:a16="http://schemas.microsoft.com/office/drawing/2014/main" xmlns=""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5" name="3 CuadroTexto">
          <a:extLst>
            <a:ext uri="{FF2B5EF4-FFF2-40B4-BE49-F238E27FC236}">
              <a16:creationId xmlns:a16="http://schemas.microsoft.com/office/drawing/2014/main" xmlns=""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6" name="4 CuadroTexto">
          <a:extLst>
            <a:ext uri="{FF2B5EF4-FFF2-40B4-BE49-F238E27FC236}">
              <a16:creationId xmlns:a16="http://schemas.microsoft.com/office/drawing/2014/main" xmlns=""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7" name="5 CuadroTexto">
          <a:extLst>
            <a:ext uri="{FF2B5EF4-FFF2-40B4-BE49-F238E27FC236}">
              <a16:creationId xmlns:a16="http://schemas.microsoft.com/office/drawing/2014/main" xmlns=""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8" name="6 CuadroTexto">
          <a:extLst>
            <a:ext uri="{FF2B5EF4-FFF2-40B4-BE49-F238E27FC236}">
              <a16:creationId xmlns:a16="http://schemas.microsoft.com/office/drawing/2014/main" xmlns=""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9" name="1 CuadroTexto">
          <a:extLst>
            <a:ext uri="{FF2B5EF4-FFF2-40B4-BE49-F238E27FC236}">
              <a16:creationId xmlns:a16="http://schemas.microsoft.com/office/drawing/2014/main" xmlns=""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0" name="2 CuadroTexto">
          <a:extLst>
            <a:ext uri="{FF2B5EF4-FFF2-40B4-BE49-F238E27FC236}">
              <a16:creationId xmlns:a16="http://schemas.microsoft.com/office/drawing/2014/main" xmlns=""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1" name="3 CuadroTexto">
          <a:extLst>
            <a:ext uri="{FF2B5EF4-FFF2-40B4-BE49-F238E27FC236}">
              <a16:creationId xmlns:a16="http://schemas.microsoft.com/office/drawing/2014/main" xmlns=""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2" name="4 CuadroTexto">
          <a:extLst>
            <a:ext uri="{FF2B5EF4-FFF2-40B4-BE49-F238E27FC236}">
              <a16:creationId xmlns:a16="http://schemas.microsoft.com/office/drawing/2014/main" xmlns=""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3" name="5 CuadroTexto">
          <a:extLst>
            <a:ext uri="{FF2B5EF4-FFF2-40B4-BE49-F238E27FC236}">
              <a16:creationId xmlns:a16="http://schemas.microsoft.com/office/drawing/2014/main" xmlns=""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4" name="6 CuadroTexto">
          <a:extLst>
            <a:ext uri="{FF2B5EF4-FFF2-40B4-BE49-F238E27FC236}">
              <a16:creationId xmlns:a16="http://schemas.microsoft.com/office/drawing/2014/main" xmlns=""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5" name="1 CuadroTexto">
          <a:extLst>
            <a:ext uri="{FF2B5EF4-FFF2-40B4-BE49-F238E27FC236}">
              <a16:creationId xmlns:a16="http://schemas.microsoft.com/office/drawing/2014/main" xmlns=""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6" name="2 CuadroTexto">
          <a:extLst>
            <a:ext uri="{FF2B5EF4-FFF2-40B4-BE49-F238E27FC236}">
              <a16:creationId xmlns:a16="http://schemas.microsoft.com/office/drawing/2014/main" xmlns=""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7" name="3 CuadroTexto">
          <a:extLst>
            <a:ext uri="{FF2B5EF4-FFF2-40B4-BE49-F238E27FC236}">
              <a16:creationId xmlns:a16="http://schemas.microsoft.com/office/drawing/2014/main" xmlns=""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8" name="4 CuadroTexto">
          <a:extLst>
            <a:ext uri="{FF2B5EF4-FFF2-40B4-BE49-F238E27FC236}">
              <a16:creationId xmlns:a16="http://schemas.microsoft.com/office/drawing/2014/main" xmlns=""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9" name="5 CuadroTexto">
          <a:extLst>
            <a:ext uri="{FF2B5EF4-FFF2-40B4-BE49-F238E27FC236}">
              <a16:creationId xmlns:a16="http://schemas.microsoft.com/office/drawing/2014/main" xmlns=""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0" name="6 CuadroTexto">
          <a:extLst>
            <a:ext uri="{FF2B5EF4-FFF2-40B4-BE49-F238E27FC236}">
              <a16:creationId xmlns:a16="http://schemas.microsoft.com/office/drawing/2014/main" xmlns=""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1" name="1 CuadroTexto">
          <a:extLst>
            <a:ext uri="{FF2B5EF4-FFF2-40B4-BE49-F238E27FC236}">
              <a16:creationId xmlns:a16="http://schemas.microsoft.com/office/drawing/2014/main" xmlns=""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2" name="2 CuadroTexto">
          <a:extLst>
            <a:ext uri="{FF2B5EF4-FFF2-40B4-BE49-F238E27FC236}">
              <a16:creationId xmlns:a16="http://schemas.microsoft.com/office/drawing/2014/main" xmlns=""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3" name="3 CuadroTexto">
          <a:extLst>
            <a:ext uri="{FF2B5EF4-FFF2-40B4-BE49-F238E27FC236}">
              <a16:creationId xmlns:a16="http://schemas.microsoft.com/office/drawing/2014/main" xmlns=""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4" name="4 CuadroTexto">
          <a:extLst>
            <a:ext uri="{FF2B5EF4-FFF2-40B4-BE49-F238E27FC236}">
              <a16:creationId xmlns:a16="http://schemas.microsoft.com/office/drawing/2014/main" xmlns=""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5" name="5 CuadroTexto">
          <a:extLst>
            <a:ext uri="{FF2B5EF4-FFF2-40B4-BE49-F238E27FC236}">
              <a16:creationId xmlns:a16="http://schemas.microsoft.com/office/drawing/2014/main" xmlns=""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6" name="6 CuadroTexto">
          <a:extLst>
            <a:ext uri="{FF2B5EF4-FFF2-40B4-BE49-F238E27FC236}">
              <a16:creationId xmlns:a16="http://schemas.microsoft.com/office/drawing/2014/main" xmlns=""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352426</xdr:colOff>
      <xdr:row>0</xdr:row>
      <xdr:rowOff>0</xdr:rowOff>
    </xdr:from>
    <xdr:ext cx="533400" cy="762000"/>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6" y="0"/>
          <a:ext cx="533400" cy="762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266700</xdr:colOff>
      <xdr:row>21</xdr:row>
      <xdr:rowOff>0</xdr:rowOff>
    </xdr:from>
    <xdr:ext cx="184731" cy="264560"/>
    <xdr:sp macro="" textlink="">
      <xdr:nvSpPr>
        <xdr:cNvPr id="203" name="2 CuadroTexto">
          <a:extLst>
            <a:ext uri="{FF2B5EF4-FFF2-40B4-BE49-F238E27FC236}">
              <a16:creationId xmlns:a16="http://schemas.microsoft.com/office/drawing/2014/main" xmlns="" id="{00000000-0008-0000-0600-0000CB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4" name="3 CuadroTexto">
          <a:extLst>
            <a:ext uri="{FF2B5EF4-FFF2-40B4-BE49-F238E27FC236}">
              <a16:creationId xmlns:a16="http://schemas.microsoft.com/office/drawing/2014/main" xmlns="" id="{00000000-0008-0000-0600-0000CC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5" name="4 CuadroTexto">
          <a:extLst>
            <a:ext uri="{FF2B5EF4-FFF2-40B4-BE49-F238E27FC236}">
              <a16:creationId xmlns:a16="http://schemas.microsoft.com/office/drawing/2014/main" xmlns="" id="{00000000-0008-0000-0600-0000CD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6" name="5 CuadroTexto">
          <a:extLst>
            <a:ext uri="{FF2B5EF4-FFF2-40B4-BE49-F238E27FC236}">
              <a16:creationId xmlns:a16="http://schemas.microsoft.com/office/drawing/2014/main" xmlns="" id="{00000000-0008-0000-0600-0000CE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7" name="6 CuadroTexto">
          <a:extLst>
            <a:ext uri="{FF2B5EF4-FFF2-40B4-BE49-F238E27FC236}">
              <a16:creationId xmlns:a16="http://schemas.microsoft.com/office/drawing/2014/main" xmlns="" id="{00000000-0008-0000-0600-0000CF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8" name="1 CuadroTexto">
          <a:extLst>
            <a:ext uri="{FF2B5EF4-FFF2-40B4-BE49-F238E27FC236}">
              <a16:creationId xmlns:a16="http://schemas.microsoft.com/office/drawing/2014/main" xmlns="" id="{00000000-0008-0000-0600-0000D0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9" name="2 CuadroTexto">
          <a:extLst>
            <a:ext uri="{FF2B5EF4-FFF2-40B4-BE49-F238E27FC236}">
              <a16:creationId xmlns:a16="http://schemas.microsoft.com/office/drawing/2014/main" xmlns="" id="{00000000-0008-0000-0600-0000D1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0" name="3 CuadroTexto">
          <a:extLst>
            <a:ext uri="{FF2B5EF4-FFF2-40B4-BE49-F238E27FC236}">
              <a16:creationId xmlns:a16="http://schemas.microsoft.com/office/drawing/2014/main" xmlns="" id="{00000000-0008-0000-0600-0000D2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1" name="4 CuadroTexto">
          <a:extLst>
            <a:ext uri="{FF2B5EF4-FFF2-40B4-BE49-F238E27FC236}">
              <a16:creationId xmlns:a16="http://schemas.microsoft.com/office/drawing/2014/main" xmlns="" id="{00000000-0008-0000-0600-0000D3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2" name="5 CuadroTexto">
          <a:extLst>
            <a:ext uri="{FF2B5EF4-FFF2-40B4-BE49-F238E27FC236}">
              <a16:creationId xmlns:a16="http://schemas.microsoft.com/office/drawing/2014/main" xmlns="" id="{00000000-0008-0000-0600-0000D4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3" name="6 CuadroTexto">
          <a:extLst>
            <a:ext uri="{FF2B5EF4-FFF2-40B4-BE49-F238E27FC236}">
              <a16:creationId xmlns:a16="http://schemas.microsoft.com/office/drawing/2014/main" xmlns="" id="{00000000-0008-0000-0600-0000D5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4" name="2 CuadroTexto">
          <a:extLst>
            <a:ext uri="{FF2B5EF4-FFF2-40B4-BE49-F238E27FC236}">
              <a16:creationId xmlns:a16="http://schemas.microsoft.com/office/drawing/2014/main" xmlns="" id="{00000000-0008-0000-0600-0000D6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5" name="3 CuadroTexto">
          <a:extLst>
            <a:ext uri="{FF2B5EF4-FFF2-40B4-BE49-F238E27FC236}">
              <a16:creationId xmlns:a16="http://schemas.microsoft.com/office/drawing/2014/main" xmlns="" id="{00000000-0008-0000-0600-0000D7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6" name="4 CuadroTexto">
          <a:extLst>
            <a:ext uri="{FF2B5EF4-FFF2-40B4-BE49-F238E27FC236}">
              <a16:creationId xmlns:a16="http://schemas.microsoft.com/office/drawing/2014/main" xmlns="" id="{00000000-0008-0000-0600-0000D8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7" name="5 CuadroTexto">
          <a:extLst>
            <a:ext uri="{FF2B5EF4-FFF2-40B4-BE49-F238E27FC236}">
              <a16:creationId xmlns:a16="http://schemas.microsoft.com/office/drawing/2014/main" xmlns="" id="{00000000-0008-0000-0600-0000D9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8" name="6 CuadroTexto">
          <a:extLst>
            <a:ext uri="{FF2B5EF4-FFF2-40B4-BE49-F238E27FC236}">
              <a16:creationId xmlns:a16="http://schemas.microsoft.com/office/drawing/2014/main" xmlns="" id="{00000000-0008-0000-0600-0000DA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9" name="1 CuadroTexto">
          <a:extLst>
            <a:ext uri="{FF2B5EF4-FFF2-40B4-BE49-F238E27FC236}">
              <a16:creationId xmlns:a16="http://schemas.microsoft.com/office/drawing/2014/main" xmlns="" id="{00000000-0008-0000-0600-0000DB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0" name="2 CuadroTexto">
          <a:extLst>
            <a:ext uri="{FF2B5EF4-FFF2-40B4-BE49-F238E27FC236}">
              <a16:creationId xmlns:a16="http://schemas.microsoft.com/office/drawing/2014/main" xmlns="" id="{00000000-0008-0000-0600-0000DC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1" name="3 CuadroTexto">
          <a:extLst>
            <a:ext uri="{FF2B5EF4-FFF2-40B4-BE49-F238E27FC236}">
              <a16:creationId xmlns:a16="http://schemas.microsoft.com/office/drawing/2014/main" xmlns="" id="{00000000-0008-0000-0600-0000DD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2" name="4 CuadroTexto">
          <a:extLst>
            <a:ext uri="{FF2B5EF4-FFF2-40B4-BE49-F238E27FC236}">
              <a16:creationId xmlns:a16="http://schemas.microsoft.com/office/drawing/2014/main" xmlns="" id="{00000000-0008-0000-0600-0000DE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3" name="5 CuadroTexto">
          <a:extLst>
            <a:ext uri="{FF2B5EF4-FFF2-40B4-BE49-F238E27FC236}">
              <a16:creationId xmlns:a16="http://schemas.microsoft.com/office/drawing/2014/main" xmlns="" id="{00000000-0008-0000-0600-0000DF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4" name="6 CuadroTexto">
          <a:extLst>
            <a:ext uri="{FF2B5EF4-FFF2-40B4-BE49-F238E27FC236}">
              <a16:creationId xmlns:a16="http://schemas.microsoft.com/office/drawing/2014/main" xmlns="" id="{00000000-0008-0000-0600-0000E0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5" name="2 CuadroTexto">
          <a:extLst>
            <a:ext uri="{FF2B5EF4-FFF2-40B4-BE49-F238E27FC236}">
              <a16:creationId xmlns:a16="http://schemas.microsoft.com/office/drawing/2014/main" xmlns="" id="{00000000-0008-0000-0600-0000E1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6" name="3 CuadroTexto">
          <a:extLst>
            <a:ext uri="{FF2B5EF4-FFF2-40B4-BE49-F238E27FC236}">
              <a16:creationId xmlns:a16="http://schemas.microsoft.com/office/drawing/2014/main" xmlns="" id="{00000000-0008-0000-0600-0000E2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7" name="4 CuadroTexto">
          <a:extLst>
            <a:ext uri="{FF2B5EF4-FFF2-40B4-BE49-F238E27FC236}">
              <a16:creationId xmlns:a16="http://schemas.microsoft.com/office/drawing/2014/main" xmlns="" id="{00000000-0008-0000-0600-0000E3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8" name="5 CuadroTexto">
          <a:extLst>
            <a:ext uri="{FF2B5EF4-FFF2-40B4-BE49-F238E27FC236}">
              <a16:creationId xmlns:a16="http://schemas.microsoft.com/office/drawing/2014/main" xmlns="" id="{00000000-0008-0000-0600-0000E4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9" name="6 CuadroTexto">
          <a:extLst>
            <a:ext uri="{FF2B5EF4-FFF2-40B4-BE49-F238E27FC236}">
              <a16:creationId xmlns:a16="http://schemas.microsoft.com/office/drawing/2014/main" xmlns="" id="{00000000-0008-0000-0600-0000E5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0" name="1 CuadroTexto">
          <a:extLst>
            <a:ext uri="{FF2B5EF4-FFF2-40B4-BE49-F238E27FC236}">
              <a16:creationId xmlns:a16="http://schemas.microsoft.com/office/drawing/2014/main" xmlns="" id="{00000000-0008-0000-0600-0000E6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1" name="2 CuadroTexto">
          <a:extLst>
            <a:ext uri="{FF2B5EF4-FFF2-40B4-BE49-F238E27FC236}">
              <a16:creationId xmlns:a16="http://schemas.microsoft.com/office/drawing/2014/main" xmlns="" id="{00000000-0008-0000-0600-0000E7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2" name="3 CuadroTexto">
          <a:extLst>
            <a:ext uri="{FF2B5EF4-FFF2-40B4-BE49-F238E27FC236}">
              <a16:creationId xmlns:a16="http://schemas.microsoft.com/office/drawing/2014/main" xmlns="" id="{00000000-0008-0000-0600-0000E8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3" name="4 CuadroTexto">
          <a:extLst>
            <a:ext uri="{FF2B5EF4-FFF2-40B4-BE49-F238E27FC236}">
              <a16:creationId xmlns:a16="http://schemas.microsoft.com/office/drawing/2014/main" xmlns="" id="{00000000-0008-0000-0600-0000E9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4" name="5 CuadroTexto">
          <a:extLst>
            <a:ext uri="{FF2B5EF4-FFF2-40B4-BE49-F238E27FC236}">
              <a16:creationId xmlns:a16="http://schemas.microsoft.com/office/drawing/2014/main" xmlns="" id="{00000000-0008-0000-0600-0000EA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5" name="6 CuadroTexto">
          <a:extLst>
            <a:ext uri="{FF2B5EF4-FFF2-40B4-BE49-F238E27FC236}">
              <a16:creationId xmlns:a16="http://schemas.microsoft.com/office/drawing/2014/main" xmlns="" id="{00000000-0008-0000-0600-0000EB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200025</xdr:colOff>
      <xdr:row>0</xdr:row>
      <xdr:rowOff>133350</xdr:rowOff>
    </xdr:from>
    <xdr:ext cx="514350" cy="565308"/>
    <xdr:pic>
      <xdr:nvPicPr>
        <xdr:cNvPr id="236" name="Imagen 235">
          <a:extLst>
            <a:ext uri="{FF2B5EF4-FFF2-40B4-BE49-F238E27FC236}">
              <a16:creationId xmlns:a16="http://schemas.microsoft.com/office/drawing/2014/main" xmlns="" id="{00000000-0008-0000-0600-0000E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33350"/>
          <a:ext cx="514350" cy="565308"/>
        </a:xfrm>
        <a:prstGeom prst="rect">
          <a:avLst/>
        </a:prstGeom>
      </xdr:spPr>
    </xdr:pic>
    <xdr:clientData/>
  </xdr:oneCellAnchor>
  <xdr:oneCellAnchor>
    <xdr:from>
      <xdr:col>2</xdr:col>
      <xdr:colOff>266700</xdr:colOff>
      <xdr:row>17</xdr:row>
      <xdr:rowOff>0</xdr:rowOff>
    </xdr:from>
    <xdr:ext cx="184731" cy="264560"/>
    <xdr:sp macro="" textlink="">
      <xdr:nvSpPr>
        <xdr:cNvPr id="237" name="2 CuadroTexto">
          <a:extLst>
            <a:ext uri="{FF2B5EF4-FFF2-40B4-BE49-F238E27FC236}">
              <a16:creationId xmlns:a16="http://schemas.microsoft.com/office/drawing/2014/main" xmlns="" id="{00000000-0008-0000-0600-0000ED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8" name="3 CuadroTexto">
          <a:extLst>
            <a:ext uri="{FF2B5EF4-FFF2-40B4-BE49-F238E27FC236}">
              <a16:creationId xmlns:a16="http://schemas.microsoft.com/office/drawing/2014/main" xmlns="" id="{00000000-0008-0000-0600-0000EE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9" name="4 CuadroTexto">
          <a:extLst>
            <a:ext uri="{FF2B5EF4-FFF2-40B4-BE49-F238E27FC236}">
              <a16:creationId xmlns:a16="http://schemas.microsoft.com/office/drawing/2014/main" xmlns="" id="{00000000-0008-0000-0600-0000EF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0" name="5 CuadroTexto">
          <a:extLst>
            <a:ext uri="{FF2B5EF4-FFF2-40B4-BE49-F238E27FC236}">
              <a16:creationId xmlns:a16="http://schemas.microsoft.com/office/drawing/2014/main" xmlns="" id="{00000000-0008-0000-0600-0000F0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1" name="6 CuadroTexto">
          <a:extLst>
            <a:ext uri="{FF2B5EF4-FFF2-40B4-BE49-F238E27FC236}">
              <a16:creationId xmlns:a16="http://schemas.microsoft.com/office/drawing/2014/main" xmlns="" id="{00000000-0008-0000-0600-0000F1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2" name="1 CuadroTexto">
          <a:extLst>
            <a:ext uri="{FF2B5EF4-FFF2-40B4-BE49-F238E27FC236}">
              <a16:creationId xmlns:a16="http://schemas.microsoft.com/office/drawing/2014/main" xmlns="" id="{00000000-0008-0000-0600-0000F2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3" name="2 CuadroTexto">
          <a:extLst>
            <a:ext uri="{FF2B5EF4-FFF2-40B4-BE49-F238E27FC236}">
              <a16:creationId xmlns:a16="http://schemas.microsoft.com/office/drawing/2014/main" xmlns="" id="{00000000-0008-0000-0600-0000F3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4" name="3 CuadroTexto">
          <a:extLst>
            <a:ext uri="{FF2B5EF4-FFF2-40B4-BE49-F238E27FC236}">
              <a16:creationId xmlns:a16="http://schemas.microsoft.com/office/drawing/2014/main" xmlns="" id="{00000000-0008-0000-0600-0000F4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5" name="4 CuadroTexto">
          <a:extLst>
            <a:ext uri="{FF2B5EF4-FFF2-40B4-BE49-F238E27FC236}">
              <a16:creationId xmlns:a16="http://schemas.microsoft.com/office/drawing/2014/main" xmlns="" id="{00000000-0008-0000-0600-0000F5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6" name="5 CuadroTexto">
          <a:extLst>
            <a:ext uri="{FF2B5EF4-FFF2-40B4-BE49-F238E27FC236}">
              <a16:creationId xmlns:a16="http://schemas.microsoft.com/office/drawing/2014/main" xmlns="" id="{00000000-0008-0000-0600-0000F6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7" name="6 CuadroTexto">
          <a:extLst>
            <a:ext uri="{FF2B5EF4-FFF2-40B4-BE49-F238E27FC236}">
              <a16:creationId xmlns:a16="http://schemas.microsoft.com/office/drawing/2014/main" xmlns="" id="{00000000-0008-0000-0600-0000F7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8" name="2 CuadroTexto">
          <a:extLst>
            <a:ext uri="{FF2B5EF4-FFF2-40B4-BE49-F238E27FC236}">
              <a16:creationId xmlns:a16="http://schemas.microsoft.com/office/drawing/2014/main" xmlns="" id="{00000000-0008-0000-0600-0000F8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9" name="3 CuadroTexto">
          <a:extLst>
            <a:ext uri="{FF2B5EF4-FFF2-40B4-BE49-F238E27FC236}">
              <a16:creationId xmlns:a16="http://schemas.microsoft.com/office/drawing/2014/main" xmlns="" id="{00000000-0008-0000-0600-0000F9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0" name="4 CuadroTexto">
          <a:extLst>
            <a:ext uri="{FF2B5EF4-FFF2-40B4-BE49-F238E27FC236}">
              <a16:creationId xmlns:a16="http://schemas.microsoft.com/office/drawing/2014/main" xmlns="" id="{00000000-0008-0000-0600-0000FA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1" name="5 CuadroTexto">
          <a:extLst>
            <a:ext uri="{FF2B5EF4-FFF2-40B4-BE49-F238E27FC236}">
              <a16:creationId xmlns:a16="http://schemas.microsoft.com/office/drawing/2014/main" xmlns="" id="{00000000-0008-0000-0600-0000FB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2" name="6 CuadroTexto">
          <a:extLst>
            <a:ext uri="{FF2B5EF4-FFF2-40B4-BE49-F238E27FC236}">
              <a16:creationId xmlns:a16="http://schemas.microsoft.com/office/drawing/2014/main" xmlns="" id="{00000000-0008-0000-0600-0000FC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3" name="1 CuadroTexto">
          <a:extLst>
            <a:ext uri="{FF2B5EF4-FFF2-40B4-BE49-F238E27FC236}">
              <a16:creationId xmlns:a16="http://schemas.microsoft.com/office/drawing/2014/main" xmlns="" id="{00000000-0008-0000-0600-0000FD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4" name="2 CuadroTexto">
          <a:extLst>
            <a:ext uri="{FF2B5EF4-FFF2-40B4-BE49-F238E27FC236}">
              <a16:creationId xmlns:a16="http://schemas.microsoft.com/office/drawing/2014/main" xmlns="" id="{00000000-0008-0000-0600-0000FE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5" name="3 CuadroTexto">
          <a:extLst>
            <a:ext uri="{FF2B5EF4-FFF2-40B4-BE49-F238E27FC236}">
              <a16:creationId xmlns:a16="http://schemas.microsoft.com/office/drawing/2014/main" xmlns="" id="{00000000-0008-0000-0600-0000FF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6" name="4 CuadroTexto">
          <a:extLst>
            <a:ext uri="{FF2B5EF4-FFF2-40B4-BE49-F238E27FC236}">
              <a16:creationId xmlns:a16="http://schemas.microsoft.com/office/drawing/2014/main" xmlns="" id="{00000000-0008-0000-0600-000000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7" name="5 CuadroTexto">
          <a:extLst>
            <a:ext uri="{FF2B5EF4-FFF2-40B4-BE49-F238E27FC236}">
              <a16:creationId xmlns:a16="http://schemas.microsoft.com/office/drawing/2014/main" xmlns="" id="{00000000-0008-0000-0600-000001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8" name="6 CuadroTexto">
          <a:extLst>
            <a:ext uri="{FF2B5EF4-FFF2-40B4-BE49-F238E27FC236}">
              <a16:creationId xmlns:a16="http://schemas.microsoft.com/office/drawing/2014/main" xmlns="" id="{00000000-0008-0000-0600-000002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59" name="2 CuadroTexto">
          <a:extLst>
            <a:ext uri="{FF2B5EF4-FFF2-40B4-BE49-F238E27FC236}">
              <a16:creationId xmlns:a16="http://schemas.microsoft.com/office/drawing/2014/main" xmlns="" id="{00000000-0008-0000-0600-000003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0" name="3 CuadroTexto">
          <a:extLst>
            <a:ext uri="{FF2B5EF4-FFF2-40B4-BE49-F238E27FC236}">
              <a16:creationId xmlns:a16="http://schemas.microsoft.com/office/drawing/2014/main" xmlns="" id="{00000000-0008-0000-0600-000004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1" name="4 CuadroTexto">
          <a:extLst>
            <a:ext uri="{FF2B5EF4-FFF2-40B4-BE49-F238E27FC236}">
              <a16:creationId xmlns:a16="http://schemas.microsoft.com/office/drawing/2014/main" xmlns="" id="{00000000-0008-0000-0600-000005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2" name="5 CuadroTexto">
          <a:extLst>
            <a:ext uri="{FF2B5EF4-FFF2-40B4-BE49-F238E27FC236}">
              <a16:creationId xmlns:a16="http://schemas.microsoft.com/office/drawing/2014/main" xmlns="" id="{00000000-0008-0000-0600-000006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3" name="6 CuadroTexto">
          <a:extLst>
            <a:ext uri="{FF2B5EF4-FFF2-40B4-BE49-F238E27FC236}">
              <a16:creationId xmlns:a16="http://schemas.microsoft.com/office/drawing/2014/main" xmlns="" id="{00000000-0008-0000-0600-000007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4" name="1 CuadroTexto">
          <a:extLst>
            <a:ext uri="{FF2B5EF4-FFF2-40B4-BE49-F238E27FC236}">
              <a16:creationId xmlns:a16="http://schemas.microsoft.com/office/drawing/2014/main" xmlns="" id="{00000000-0008-0000-0600-000008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5" name="2 CuadroTexto">
          <a:extLst>
            <a:ext uri="{FF2B5EF4-FFF2-40B4-BE49-F238E27FC236}">
              <a16:creationId xmlns:a16="http://schemas.microsoft.com/office/drawing/2014/main" xmlns="" id="{00000000-0008-0000-0600-000009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6" name="3 CuadroTexto">
          <a:extLst>
            <a:ext uri="{FF2B5EF4-FFF2-40B4-BE49-F238E27FC236}">
              <a16:creationId xmlns:a16="http://schemas.microsoft.com/office/drawing/2014/main" xmlns="" id="{00000000-0008-0000-0600-00000A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7" name="4 CuadroTexto">
          <a:extLst>
            <a:ext uri="{FF2B5EF4-FFF2-40B4-BE49-F238E27FC236}">
              <a16:creationId xmlns:a16="http://schemas.microsoft.com/office/drawing/2014/main" xmlns="" id="{00000000-0008-0000-0600-00000B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8" name="5 CuadroTexto">
          <a:extLst>
            <a:ext uri="{FF2B5EF4-FFF2-40B4-BE49-F238E27FC236}">
              <a16:creationId xmlns:a16="http://schemas.microsoft.com/office/drawing/2014/main" xmlns="" id="{00000000-0008-0000-0600-00000C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9" name="6 CuadroTexto">
          <a:extLst>
            <a:ext uri="{FF2B5EF4-FFF2-40B4-BE49-F238E27FC236}">
              <a16:creationId xmlns:a16="http://schemas.microsoft.com/office/drawing/2014/main" xmlns="" id="{00000000-0008-0000-0600-00000D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workbookViewId="0">
      <selection activeCell="A13" sqref="A13"/>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ht="16.5" x14ac:dyDescent="0.3">
      <c r="A1" s="296" t="s">
        <v>289</v>
      </c>
      <c r="B1" s="296"/>
      <c r="C1" s="296"/>
      <c r="D1" s="296"/>
    </row>
    <row r="2" spans="1:4" ht="16.5" x14ac:dyDescent="0.3">
      <c r="A2" s="296" t="s">
        <v>288</v>
      </c>
      <c r="B2" s="296"/>
      <c r="C2" s="296"/>
      <c r="D2" s="296"/>
    </row>
    <row r="3" spans="1:4" ht="16.5" x14ac:dyDescent="0.3">
      <c r="A3" s="296" t="s">
        <v>290</v>
      </c>
      <c r="B3" s="296"/>
      <c r="C3" s="296"/>
      <c r="D3" s="296"/>
    </row>
    <row r="4" spans="1:4" ht="16.5" x14ac:dyDescent="0.3">
      <c r="A4" s="295" t="s">
        <v>261</v>
      </c>
      <c r="B4" s="295"/>
      <c r="C4" s="295"/>
      <c r="D4" s="295"/>
    </row>
    <row r="5" spans="1:4" ht="16.5" x14ac:dyDescent="0.3">
      <c r="A5" s="99" t="s">
        <v>254</v>
      </c>
      <c r="B5" s="99" t="s">
        <v>255</v>
      </c>
      <c r="C5" s="99" t="s">
        <v>256</v>
      </c>
      <c r="D5" s="99" t="s">
        <v>61</v>
      </c>
    </row>
    <row r="6" spans="1:4" ht="30.75" x14ac:dyDescent="0.3">
      <c r="A6" s="109" t="s">
        <v>269</v>
      </c>
      <c r="B6" s="110">
        <v>6</v>
      </c>
      <c r="C6" s="111">
        <f>' En Tramite '!E6</f>
        <v>72485711.569999993</v>
      </c>
      <c r="D6" s="100"/>
    </row>
    <row r="7" spans="1:4" ht="16.5" x14ac:dyDescent="0.3">
      <c r="A7" s="1" t="s">
        <v>257</v>
      </c>
      <c r="B7" s="106">
        <v>39</v>
      </c>
      <c r="C7" s="107">
        <f>'En ejecución'!E8</f>
        <v>1314732351.25</v>
      </c>
      <c r="D7" s="101">
        <f>'En ejecución'!J8</f>
        <v>834011756.05572987</v>
      </c>
    </row>
    <row r="8" spans="1:4" ht="16.5" x14ac:dyDescent="0.3">
      <c r="A8" s="1" t="s">
        <v>258</v>
      </c>
      <c r="B8" s="106">
        <v>29</v>
      </c>
      <c r="C8" s="108">
        <f>'proy x cierre'!D10</f>
        <v>154233283.99999997</v>
      </c>
      <c r="D8" s="102">
        <f>'proy x cierre'!H10</f>
        <v>32041733.355322994</v>
      </c>
    </row>
    <row r="9" spans="1:4" ht="16.5" x14ac:dyDescent="0.3">
      <c r="A9" s="1" t="s">
        <v>259</v>
      </c>
      <c r="B9" s="106">
        <v>15</v>
      </c>
      <c r="C9" s="108">
        <f>Legales!D6</f>
        <v>71168022.719999999</v>
      </c>
      <c r="D9" s="102">
        <f>Legales!H6</f>
        <v>40621323.414811999</v>
      </c>
    </row>
    <row r="10" spans="1:4" ht="16.5" x14ac:dyDescent="0.3">
      <c r="A10" s="1" t="s">
        <v>260</v>
      </c>
      <c r="B10" s="106">
        <v>3</v>
      </c>
      <c r="C10" s="108">
        <f>Consultorias!D6</f>
        <v>14312030.520000001</v>
      </c>
      <c r="D10" s="102">
        <f>Consultorias!H6</f>
        <v>4630862.6595999999</v>
      </c>
    </row>
    <row r="11" spans="1:4" ht="16.5" x14ac:dyDescent="0.3">
      <c r="A11" s="104" t="s">
        <v>262</v>
      </c>
      <c r="B11" s="104">
        <f>SUM(B6:B10)</f>
        <v>92</v>
      </c>
      <c r="C11" s="105">
        <f>SUM(C6:C10)</f>
        <v>1626931400.0599999</v>
      </c>
      <c r="D11" s="105">
        <f>SUM(D6:D10)</f>
        <v>911305675.48546481</v>
      </c>
    </row>
    <row r="13" spans="1:4" ht="16.5" x14ac:dyDescent="0.3">
      <c r="A13" s="1" t="s">
        <v>379</v>
      </c>
    </row>
    <row r="14" spans="1:4" x14ac:dyDescent="0.25">
      <c r="A14" s="103"/>
    </row>
  </sheetData>
  <sheetProtection formatCells="0" formatColumns="0" formatRows="0" insertColumns="0" insertRows="0" insertHyperlinks="0" deleteColumns="0" deleteRows="0" sort="0" autoFilter="0" pivotTables="0"/>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
  <sheetViews>
    <sheetView zoomScale="70" zoomScaleNormal="70" workbookViewId="0">
      <selection activeCell="I8" sqref="I8"/>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40" customWidth="1"/>
  </cols>
  <sheetData>
    <row r="1" spans="1:11" ht="15.75" x14ac:dyDescent="0.25">
      <c r="A1" s="297" t="s">
        <v>1</v>
      </c>
      <c r="B1" s="297"/>
      <c r="C1" s="297"/>
      <c r="D1" s="297"/>
      <c r="E1" s="297"/>
      <c r="F1" s="298"/>
    </row>
    <row r="2" spans="1:11" ht="15.75" customHeight="1" x14ac:dyDescent="0.25">
      <c r="A2" s="297" t="s">
        <v>12</v>
      </c>
      <c r="B2" s="297"/>
      <c r="C2" s="297"/>
      <c r="D2" s="297"/>
      <c r="E2" s="297"/>
      <c r="F2" s="297"/>
    </row>
    <row r="3" spans="1:11" ht="16.5" customHeight="1" x14ac:dyDescent="0.25">
      <c r="A3" s="299" t="s">
        <v>62</v>
      </c>
      <c r="B3" s="299"/>
      <c r="C3" s="299"/>
      <c r="D3" s="299"/>
      <c r="E3" s="299"/>
      <c r="F3" s="299"/>
    </row>
    <row r="4" spans="1:11" ht="21" customHeight="1" x14ac:dyDescent="0.25">
      <c r="A4" s="305" t="s">
        <v>380</v>
      </c>
      <c r="B4" s="306"/>
      <c r="C4" s="306"/>
      <c r="D4" s="306"/>
      <c r="E4" s="306"/>
      <c r="F4" s="306"/>
    </row>
    <row r="5" spans="1:11" ht="30.75" thickBot="1" x14ac:dyDescent="0.3">
      <c r="A5" s="84" t="s">
        <v>2</v>
      </c>
      <c r="B5" s="84" t="s">
        <v>236</v>
      </c>
      <c r="C5" s="85" t="s">
        <v>3</v>
      </c>
      <c r="D5" s="86" t="s">
        <v>4</v>
      </c>
      <c r="E5" s="86" t="s">
        <v>235</v>
      </c>
      <c r="F5" s="85" t="s">
        <v>5</v>
      </c>
    </row>
    <row r="6" spans="1:11" ht="21" thickTop="1" x14ac:dyDescent="0.25">
      <c r="A6" s="301" t="s">
        <v>6</v>
      </c>
      <c r="B6" s="302"/>
      <c r="C6" s="302"/>
      <c r="D6" s="302"/>
      <c r="E6" s="234">
        <f>SUM(E7+E9+E11)</f>
        <v>72485711.569999993</v>
      </c>
      <c r="F6" s="54"/>
    </row>
    <row r="7" spans="1:11" ht="15.75" x14ac:dyDescent="0.25">
      <c r="A7" s="303" t="s">
        <v>0</v>
      </c>
      <c r="B7" s="304"/>
      <c r="C7" s="304"/>
      <c r="D7" s="304"/>
      <c r="E7" s="236">
        <f>SUM(E8:E8)</f>
        <v>750000</v>
      </c>
      <c r="F7" s="17"/>
    </row>
    <row r="8" spans="1:11" ht="99" x14ac:dyDescent="0.25">
      <c r="A8" s="112">
        <v>1</v>
      </c>
      <c r="B8" s="128" t="s">
        <v>237</v>
      </c>
      <c r="C8" s="7" t="s">
        <v>246</v>
      </c>
      <c r="D8" s="140" t="s">
        <v>253</v>
      </c>
      <c r="E8" s="235">
        <v>750000</v>
      </c>
      <c r="F8" s="232" t="s">
        <v>252</v>
      </c>
    </row>
    <row r="9" spans="1:11" ht="15.75" x14ac:dyDescent="0.25">
      <c r="A9" s="300" t="s">
        <v>7</v>
      </c>
      <c r="B9" s="300"/>
      <c r="C9" s="300"/>
      <c r="D9" s="300"/>
      <c r="E9" s="237">
        <f>SUM(E10:E10)</f>
        <v>4506555</v>
      </c>
      <c r="F9" s="114"/>
    </row>
    <row r="10" spans="1:11" ht="115.5" customHeight="1" x14ac:dyDescent="0.25">
      <c r="A10" s="113">
        <v>2</v>
      </c>
      <c r="B10" s="128" t="s">
        <v>237</v>
      </c>
      <c r="C10" s="128" t="s">
        <v>10</v>
      </c>
      <c r="D10" s="230" t="s">
        <v>332</v>
      </c>
      <c r="E10" s="221">
        <v>4506555</v>
      </c>
      <c r="F10" s="231" t="s">
        <v>333</v>
      </c>
      <c r="G10" s="5"/>
      <c r="H10" s="2"/>
      <c r="I10" s="3"/>
      <c r="J10" s="4"/>
      <c r="K10" s="6"/>
    </row>
    <row r="11" spans="1:11" ht="15.75" x14ac:dyDescent="0.25">
      <c r="A11" s="300" t="s">
        <v>9</v>
      </c>
      <c r="B11" s="300"/>
      <c r="C11" s="300"/>
      <c r="D11" s="300"/>
      <c r="E11" s="237">
        <f>SUM(E12:E15)</f>
        <v>67229156.569999993</v>
      </c>
      <c r="F11" s="115"/>
    </row>
    <row r="12" spans="1:11" ht="126" customHeight="1" x14ac:dyDescent="0.25">
      <c r="A12" s="113">
        <v>3</v>
      </c>
      <c r="B12" s="128"/>
      <c r="C12" s="128" t="s">
        <v>239</v>
      </c>
      <c r="D12" s="233" t="s">
        <v>238</v>
      </c>
      <c r="E12" s="221">
        <v>61429107.210000001</v>
      </c>
      <c r="F12" s="231" t="s">
        <v>377</v>
      </c>
    </row>
    <row r="13" spans="1:11" ht="141.75" customHeight="1" x14ac:dyDescent="0.25">
      <c r="A13" s="113">
        <v>4</v>
      </c>
      <c r="B13" s="128"/>
      <c r="C13" s="128" t="s">
        <v>239</v>
      </c>
      <c r="D13" s="233" t="s">
        <v>251</v>
      </c>
      <c r="E13" s="221">
        <v>4279779</v>
      </c>
      <c r="F13" s="231" t="s">
        <v>350</v>
      </c>
    </row>
    <row r="14" spans="1:11" ht="127.5" customHeight="1" x14ac:dyDescent="0.25">
      <c r="A14" s="113">
        <v>5</v>
      </c>
      <c r="B14" s="128" t="s">
        <v>237</v>
      </c>
      <c r="C14" s="128" t="s">
        <v>239</v>
      </c>
      <c r="D14" s="233" t="s">
        <v>303</v>
      </c>
      <c r="E14" s="221">
        <v>1270270.3600000001</v>
      </c>
      <c r="F14" s="231" t="s">
        <v>339</v>
      </c>
    </row>
    <row r="15" spans="1:11" ht="156.75" customHeight="1" x14ac:dyDescent="0.25">
      <c r="A15" s="113">
        <v>6</v>
      </c>
      <c r="B15" s="128" t="s">
        <v>237</v>
      </c>
      <c r="C15" s="128" t="s">
        <v>239</v>
      </c>
      <c r="D15" s="233" t="s">
        <v>340</v>
      </c>
      <c r="E15" s="221">
        <v>250000</v>
      </c>
      <c r="F15" s="231" t="s">
        <v>341</v>
      </c>
    </row>
  </sheetData>
  <sheetProtection formatCells="0" formatColumns="0" formatRows="0" insertColumns="0" insertRows="0" insertHyperlinks="0" deleteColumns="0" deleteRows="0" sort="0" autoFilter="0" pivotTables="0"/>
  <mergeCells count="8">
    <mergeCell ref="A1:F1"/>
    <mergeCell ref="A2:F2"/>
    <mergeCell ref="A3:F3"/>
    <mergeCell ref="A11:D11"/>
    <mergeCell ref="A9:D9"/>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9"/>
  <sheetViews>
    <sheetView tabSelected="1" topLeftCell="C1" zoomScale="80" zoomScaleNormal="80" workbookViewId="0">
      <pane xSplit="4" ySplit="9" topLeftCell="G10" activePane="bottomRight" state="frozen"/>
      <selection activeCell="C1" sqref="C1"/>
      <selection pane="topRight" activeCell="G1" sqref="G1"/>
      <selection pane="bottomLeft" activeCell="C10" sqref="C10"/>
      <selection pane="bottomRight" activeCell="D10" sqref="D10"/>
    </sheetView>
  </sheetViews>
  <sheetFormatPr baseColWidth="10" defaultRowHeight="15" x14ac:dyDescent="0.25"/>
  <cols>
    <col min="1" max="1" width="4.5703125" hidden="1" customWidth="1"/>
    <col min="2" max="2" width="5" style="53" bestFit="1" customWidth="1"/>
    <col min="3" max="3" width="15" customWidth="1"/>
    <col min="4" max="4" width="34.5703125" customWidth="1"/>
    <col min="5" max="5" width="19.5703125" style="53" customWidth="1"/>
    <col min="6" max="6" width="18.140625" hidden="1" customWidth="1"/>
    <col min="7" max="7" width="12.28515625" style="53" customWidth="1"/>
    <col min="8" max="8" width="14.85546875" style="53" customWidth="1"/>
    <col min="9" max="9" width="21" style="53" customWidth="1"/>
    <col min="10" max="10" width="20.42578125" style="53" customWidth="1"/>
    <col min="11" max="11" width="19.5703125" customWidth="1"/>
    <col min="12" max="12" width="67.7109375" customWidth="1"/>
    <col min="15" max="15" width="13.7109375" bestFit="1" customWidth="1"/>
    <col min="16" max="16" width="12.7109375" bestFit="1" customWidth="1"/>
    <col min="17" max="17" width="15.28515625" bestFit="1" customWidth="1"/>
  </cols>
  <sheetData>
    <row r="1" spans="1:17" ht="15.75" x14ac:dyDescent="0.25">
      <c r="A1" s="297" t="s">
        <v>1</v>
      </c>
      <c r="B1" s="297"/>
      <c r="C1" s="297"/>
      <c r="D1" s="297"/>
      <c r="E1" s="297"/>
      <c r="F1" s="297"/>
      <c r="G1" s="297"/>
      <c r="H1" s="297"/>
      <c r="I1" s="297"/>
      <c r="J1" s="297"/>
      <c r="K1" s="297"/>
      <c r="L1" s="297"/>
    </row>
    <row r="2" spans="1:17" ht="15.75" x14ac:dyDescent="0.25">
      <c r="A2" s="21"/>
      <c r="B2" s="269"/>
      <c r="C2" s="307" t="s">
        <v>12</v>
      </c>
      <c r="D2" s="307"/>
      <c r="E2" s="307"/>
      <c r="F2" s="307"/>
      <c r="G2" s="307"/>
      <c r="H2" s="307"/>
      <c r="I2" s="307"/>
      <c r="J2" s="307"/>
      <c r="K2" s="307"/>
      <c r="L2" s="307"/>
    </row>
    <row r="3" spans="1:17" ht="15.75" x14ac:dyDescent="0.25">
      <c r="A3" s="308" t="s">
        <v>63</v>
      </c>
      <c r="B3" s="308"/>
      <c r="C3" s="308"/>
      <c r="D3" s="308"/>
      <c r="E3" s="308"/>
      <c r="F3" s="308"/>
      <c r="G3" s="308"/>
      <c r="H3" s="308"/>
      <c r="I3" s="308"/>
      <c r="J3" s="308"/>
      <c r="K3" s="308"/>
      <c r="L3" s="308"/>
    </row>
    <row r="4" spans="1:17" ht="15.6" customHeight="1" x14ac:dyDescent="0.25">
      <c r="A4" s="139"/>
      <c r="B4" s="308" t="str">
        <f>' En Tramite '!$A$1</f>
        <v>INSTITUTO DE ACUEDUCTOS Y ALCANTARILLADOS NACIONALES</v>
      </c>
      <c r="C4" s="308"/>
      <c r="D4" s="308"/>
      <c r="E4" s="308"/>
      <c r="F4" s="308"/>
      <c r="G4" s="308"/>
      <c r="H4" s="308"/>
      <c r="I4" s="308"/>
      <c r="J4" s="308"/>
      <c r="K4" s="308"/>
      <c r="L4" s="308"/>
    </row>
    <row r="5" spans="1:17" ht="21.6" customHeight="1" x14ac:dyDescent="0.25">
      <c r="A5" s="120"/>
      <c r="B5" s="308" t="s">
        <v>301</v>
      </c>
      <c r="C5" s="308"/>
      <c r="D5" s="308"/>
      <c r="E5" s="308"/>
      <c r="F5" s="308"/>
      <c r="G5" s="308"/>
      <c r="H5" s="308"/>
      <c r="I5" s="308"/>
      <c r="J5" s="308"/>
      <c r="K5" s="308"/>
      <c r="L5" s="308"/>
    </row>
    <row r="6" spans="1:17" ht="24" customHeight="1" thickBot="1" x14ac:dyDescent="0.3">
      <c r="A6" s="22"/>
      <c r="B6" s="309" t="s">
        <v>378</v>
      </c>
      <c r="C6" s="310"/>
      <c r="D6" s="310"/>
      <c r="E6" s="310"/>
      <c r="F6" s="310"/>
      <c r="G6" s="310"/>
      <c r="H6" s="310"/>
      <c r="I6" s="310"/>
      <c r="J6" s="310"/>
      <c r="K6" s="310"/>
      <c r="L6" s="310"/>
    </row>
    <row r="7" spans="1:17" ht="44.25" customHeight="1" thickTop="1" x14ac:dyDescent="0.25">
      <c r="A7" s="23" t="s">
        <v>3</v>
      </c>
      <c r="B7" s="24" t="s">
        <v>2</v>
      </c>
      <c r="C7" s="24" t="s">
        <v>8</v>
      </c>
      <c r="D7" s="24" t="s">
        <v>4</v>
      </c>
      <c r="E7" s="25" t="s">
        <v>64</v>
      </c>
      <c r="F7" s="26" t="s">
        <v>65</v>
      </c>
      <c r="G7" s="26" t="s">
        <v>66</v>
      </c>
      <c r="H7" s="26" t="s">
        <v>67</v>
      </c>
      <c r="I7" s="26" t="s">
        <v>68</v>
      </c>
      <c r="J7" s="26" t="s">
        <v>61</v>
      </c>
      <c r="K7" s="26" t="s">
        <v>240</v>
      </c>
      <c r="L7" s="26" t="s">
        <v>5</v>
      </c>
    </row>
    <row r="8" spans="1:17" ht="15.75" x14ac:dyDescent="0.25">
      <c r="A8" s="311" t="s">
        <v>69</v>
      </c>
      <c r="B8" s="311"/>
      <c r="C8" s="311"/>
      <c r="D8" s="311"/>
      <c r="E8" s="256">
        <f>SUM(E9+E14+E17+E19+E26+E30+E33+E49+E56+E47)</f>
        <v>1314732351.25</v>
      </c>
      <c r="F8" s="55"/>
      <c r="G8" s="55"/>
      <c r="H8" s="55"/>
      <c r="I8" s="256">
        <f>SUM(I9+I14+I17+I19+I26+I30+I33+I49+I56+I47)</f>
        <v>483161384.36426997</v>
      </c>
      <c r="J8" s="256">
        <f>SUM(J9+J14+J17+J19+J26+J30+J33+J49+J56+J47)</f>
        <v>834011756.05572987</v>
      </c>
      <c r="K8" s="87"/>
      <c r="L8" s="56"/>
      <c r="O8" s="116"/>
      <c r="P8" s="117"/>
      <c r="Q8" s="116"/>
    </row>
    <row r="9" spans="1:17" ht="15.75" x14ac:dyDescent="0.25">
      <c r="A9" s="313" t="s">
        <v>0</v>
      </c>
      <c r="B9" s="314"/>
      <c r="C9" s="314"/>
      <c r="D9" s="314"/>
      <c r="E9" s="257">
        <f>SUM(E10:E13)</f>
        <v>109632981.49000001</v>
      </c>
      <c r="F9" s="27"/>
      <c r="G9" s="286"/>
      <c r="H9" s="287"/>
      <c r="I9" s="257">
        <f>SUM(I11:I13)</f>
        <v>27350939.960000001</v>
      </c>
      <c r="J9" s="257">
        <f>SUM(J10:J13)</f>
        <v>78482311.030000001</v>
      </c>
      <c r="K9" s="88"/>
      <c r="L9" s="28"/>
      <c r="O9" s="117"/>
    </row>
    <row r="10" spans="1:17" ht="134.25" customHeight="1" x14ac:dyDescent="0.25">
      <c r="A10" s="141"/>
      <c r="B10" s="112">
        <v>1</v>
      </c>
      <c r="C10" s="238" t="s">
        <v>266</v>
      </c>
      <c r="D10" s="238" t="s">
        <v>296</v>
      </c>
      <c r="E10" s="258">
        <v>37997305</v>
      </c>
      <c r="F10" s="131">
        <v>12000</v>
      </c>
      <c r="G10" s="275">
        <v>0.05</v>
      </c>
      <c r="H10" s="275">
        <v>0.1</v>
      </c>
      <c r="I10" s="132">
        <v>3799730.5</v>
      </c>
      <c r="J10" s="274">
        <f>E10-I10</f>
        <v>34197574.5</v>
      </c>
      <c r="K10" s="242"/>
      <c r="L10" s="243" t="s">
        <v>382</v>
      </c>
      <c r="O10" s="117"/>
    </row>
    <row r="11" spans="1:17" ht="178.5" customHeight="1" x14ac:dyDescent="0.25">
      <c r="A11" s="143" t="s">
        <v>70</v>
      </c>
      <c r="B11" s="112">
        <v>2</v>
      </c>
      <c r="C11" s="238" t="s">
        <v>71</v>
      </c>
      <c r="D11" s="238" t="s">
        <v>267</v>
      </c>
      <c r="E11" s="258">
        <v>44710358.490000002</v>
      </c>
      <c r="F11" s="240">
        <v>20000</v>
      </c>
      <c r="G11" s="273">
        <v>0.75480000000000003</v>
      </c>
      <c r="H11" s="275">
        <v>0.51</v>
      </c>
      <c r="I11" s="258">
        <v>22721804.18</v>
      </c>
      <c r="J11" s="274">
        <f>E11-I11</f>
        <v>21988554.310000002</v>
      </c>
      <c r="K11" s="242" t="s">
        <v>342</v>
      </c>
      <c r="L11" s="243" t="s">
        <v>383</v>
      </c>
    </row>
    <row r="12" spans="1:17" ht="186.75" customHeight="1" x14ac:dyDescent="0.25">
      <c r="A12" s="4"/>
      <c r="B12" s="112">
        <v>3</v>
      </c>
      <c r="C12" s="238" t="s">
        <v>72</v>
      </c>
      <c r="D12" s="238" t="s">
        <v>73</v>
      </c>
      <c r="E12" s="258">
        <v>20955798</v>
      </c>
      <c r="F12" s="240">
        <v>11324</v>
      </c>
      <c r="G12" s="276">
        <v>0.21360000000000001</v>
      </c>
      <c r="H12" s="275">
        <v>0.22</v>
      </c>
      <c r="I12" s="260">
        <v>4629135.78</v>
      </c>
      <c r="J12" s="274">
        <f>E12-I12</f>
        <v>16326662.219999999</v>
      </c>
      <c r="K12" s="242" t="s">
        <v>292</v>
      </c>
      <c r="L12" s="254" t="s">
        <v>384</v>
      </c>
    </row>
    <row r="13" spans="1:17" ht="89.25" customHeight="1" x14ac:dyDescent="0.25">
      <c r="A13" s="4"/>
      <c r="B13" s="271">
        <v>4</v>
      </c>
      <c r="C13" s="255" t="s">
        <v>348</v>
      </c>
      <c r="D13" s="255" t="s">
        <v>349</v>
      </c>
      <c r="E13" s="258">
        <v>5969520</v>
      </c>
      <c r="F13" s="240"/>
      <c r="G13" s="276">
        <v>0</v>
      </c>
      <c r="H13" s="275">
        <v>0</v>
      </c>
      <c r="I13" s="260">
        <v>0</v>
      </c>
      <c r="J13" s="274">
        <f>E13-I13</f>
        <v>5969520</v>
      </c>
      <c r="K13" s="242"/>
      <c r="L13" s="277" t="s">
        <v>385</v>
      </c>
    </row>
    <row r="14" spans="1:17" ht="15.75" x14ac:dyDescent="0.25">
      <c r="A14" s="317" t="s">
        <v>74</v>
      </c>
      <c r="B14" s="318"/>
      <c r="C14" s="318"/>
      <c r="D14" s="318"/>
      <c r="E14" s="259">
        <f>SUM(E15:E16)</f>
        <v>16733108.800000001</v>
      </c>
      <c r="F14" s="144"/>
      <c r="G14" s="288"/>
      <c r="H14" s="33"/>
      <c r="I14" s="257">
        <f>SUM(I15:I16)</f>
        <v>12964291.18</v>
      </c>
      <c r="J14" s="257">
        <f>SUM(J15:J16)</f>
        <v>3768817.62</v>
      </c>
      <c r="K14" s="145"/>
      <c r="L14" s="34"/>
    </row>
    <row r="15" spans="1:17" ht="182.25" customHeight="1" x14ac:dyDescent="0.25">
      <c r="A15" s="146" t="s">
        <v>70</v>
      </c>
      <c r="B15" s="112">
        <v>5</v>
      </c>
      <c r="C15" s="238" t="s">
        <v>75</v>
      </c>
      <c r="D15" s="238" t="s">
        <v>76</v>
      </c>
      <c r="E15" s="258">
        <v>8389870</v>
      </c>
      <c r="F15" s="240">
        <v>8153</v>
      </c>
      <c r="G15" s="275">
        <v>1</v>
      </c>
      <c r="H15" s="275">
        <v>0.7994</v>
      </c>
      <c r="I15" s="258">
        <v>6706862.0800000001</v>
      </c>
      <c r="J15" s="274">
        <f>E15-I15</f>
        <v>1683007.92</v>
      </c>
      <c r="K15" s="242" t="s">
        <v>386</v>
      </c>
      <c r="L15" s="241" t="s">
        <v>387</v>
      </c>
    </row>
    <row r="16" spans="1:17" ht="181.5" customHeight="1" x14ac:dyDescent="0.25">
      <c r="A16" s="147" t="s">
        <v>70</v>
      </c>
      <c r="B16" s="112">
        <v>6</v>
      </c>
      <c r="C16" s="238" t="s">
        <v>77</v>
      </c>
      <c r="D16" s="238" t="s">
        <v>78</v>
      </c>
      <c r="E16" s="260">
        <v>8343238.7999999998</v>
      </c>
      <c r="F16" s="240">
        <v>8397</v>
      </c>
      <c r="G16" s="275">
        <v>0.78</v>
      </c>
      <c r="H16" s="275">
        <v>0.75</v>
      </c>
      <c r="I16" s="260">
        <v>6257429.0999999996</v>
      </c>
      <c r="J16" s="274">
        <f>E16-I16</f>
        <v>2085809.7000000002</v>
      </c>
      <c r="K16" s="242" t="s">
        <v>351</v>
      </c>
      <c r="L16" s="241" t="s">
        <v>388</v>
      </c>
    </row>
    <row r="17" spans="1:12" ht="15.75" x14ac:dyDescent="0.25">
      <c r="A17" s="317" t="s">
        <v>79</v>
      </c>
      <c r="B17" s="318"/>
      <c r="C17" s="318"/>
      <c r="D17" s="318"/>
      <c r="E17" s="259">
        <f>SUM(E18:E18)</f>
        <v>107849328.44</v>
      </c>
      <c r="F17" s="144"/>
      <c r="G17" s="288"/>
      <c r="H17" s="33"/>
      <c r="I17" s="257">
        <f>SUM(I18)</f>
        <v>33433291.82</v>
      </c>
      <c r="J17" s="257">
        <f>SUM(J18)</f>
        <v>74416036.620000005</v>
      </c>
      <c r="K17" s="145"/>
      <c r="L17" s="34"/>
    </row>
    <row r="18" spans="1:12" ht="223.5" customHeight="1" x14ac:dyDescent="0.25">
      <c r="A18" s="148" t="s">
        <v>70</v>
      </c>
      <c r="B18" s="270">
        <v>7</v>
      </c>
      <c r="C18" s="244" t="s">
        <v>80</v>
      </c>
      <c r="D18" s="244" t="s">
        <v>241</v>
      </c>
      <c r="E18" s="261">
        <v>107849328.44</v>
      </c>
      <c r="F18" s="245">
        <v>115000</v>
      </c>
      <c r="G18" s="278">
        <v>0.45419999999999999</v>
      </c>
      <c r="H18" s="278">
        <v>0.31</v>
      </c>
      <c r="I18" s="260">
        <v>33433291.82</v>
      </c>
      <c r="J18" s="279">
        <f>E18-I18</f>
        <v>74416036.620000005</v>
      </c>
      <c r="K18" s="247" t="s">
        <v>304</v>
      </c>
      <c r="L18" s="246" t="s">
        <v>389</v>
      </c>
    </row>
    <row r="19" spans="1:12" ht="15.75" x14ac:dyDescent="0.25">
      <c r="A19" s="317" t="s">
        <v>7</v>
      </c>
      <c r="B19" s="318"/>
      <c r="C19" s="318"/>
      <c r="D19" s="318"/>
      <c r="E19" s="259">
        <f>SUM(E20:E25)</f>
        <v>325822814.95999998</v>
      </c>
      <c r="F19" s="144"/>
      <c r="G19" s="288"/>
      <c r="H19" s="33"/>
      <c r="I19" s="259">
        <f>SUM(I20:I25)</f>
        <v>86912525.470000014</v>
      </c>
      <c r="J19" s="259">
        <f>SUM(J20:J25)</f>
        <v>238910289.48999998</v>
      </c>
      <c r="K19" s="149"/>
      <c r="L19" s="34"/>
    </row>
    <row r="20" spans="1:12" ht="233.25" customHeight="1" x14ac:dyDescent="0.25">
      <c r="A20" s="150"/>
      <c r="B20" s="112">
        <v>8</v>
      </c>
      <c r="C20" s="239" t="s">
        <v>81</v>
      </c>
      <c r="D20" s="239" t="s">
        <v>82</v>
      </c>
      <c r="E20" s="260">
        <v>4892627.67</v>
      </c>
      <c r="F20" s="240">
        <v>3708</v>
      </c>
      <c r="G20" s="275">
        <v>0.51</v>
      </c>
      <c r="H20" s="275">
        <v>0.41</v>
      </c>
      <c r="I20" s="260">
        <v>2005977.34</v>
      </c>
      <c r="J20" s="274">
        <f t="shared" ref="J20:J25" si="0">E20-I20</f>
        <v>2886650.33</v>
      </c>
      <c r="K20" s="242" t="s">
        <v>390</v>
      </c>
      <c r="L20" s="241" t="s">
        <v>391</v>
      </c>
    </row>
    <row r="21" spans="1:12" ht="176.25" customHeight="1" x14ac:dyDescent="0.25">
      <c r="A21" s="151"/>
      <c r="B21" s="112">
        <v>9</v>
      </c>
      <c r="C21" s="238" t="s">
        <v>83</v>
      </c>
      <c r="D21" s="238" t="s">
        <v>85</v>
      </c>
      <c r="E21" s="260">
        <v>10377396.65</v>
      </c>
      <c r="F21" s="258"/>
      <c r="G21" s="280">
        <v>0.73</v>
      </c>
      <c r="H21" s="275">
        <v>0.64</v>
      </c>
      <c r="I21" s="260">
        <v>6641533.8600000003</v>
      </c>
      <c r="J21" s="274">
        <f t="shared" si="0"/>
        <v>3735862.79</v>
      </c>
      <c r="K21" s="242" t="s">
        <v>357</v>
      </c>
      <c r="L21" s="241" t="s">
        <v>392</v>
      </c>
    </row>
    <row r="22" spans="1:12" ht="220.5" customHeight="1" x14ac:dyDescent="0.25">
      <c r="A22" s="151"/>
      <c r="B22" s="112">
        <v>10</v>
      </c>
      <c r="C22" s="238" t="s">
        <v>7</v>
      </c>
      <c r="D22" s="238" t="s">
        <v>87</v>
      </c>
      <c r="E22" s="260">
        <v>7248841.2599999998</v>
      </c>
      <c r="F22" s="239"/>
      <c r="G22" s="275">
        <v>0.75</v>
      </c>
      <c r="H22" s="275">
        <v>0.68</v>
      </c>
      <c r="I22" s="260">
        <v>4929212.0599999996</v>
      </c>
      <c r="J22" s="274">
        <f t="shared" si="0"/>
        <v>2319629.2000000002</v>
      </c>
      <c r="K22" s="242" t="s">
        <v>358</v>
      </c>
      <c r="L22" s="241" t="s">
        <v>393</v>
      </c>
    </row>
    <row r="23" spans="1:12" ht="150" customHeight="1" x14ac:dyDescent="0.25">
      <c r="A23" s="151"/>
      <c r="B23" s="112">
        <v>11</v>
      </c>
      <c r="C23" s="238" t="s">
        <v>89</v>
      </c>
      <c r="D23" s="238" t="s">
        <v>90</v>
      </c>
      <c r="E23" s="235">
        <v>6405133.25</v>
      </c>
      <c r="F23" s="140">
        <v>208000</v>
      </c>
      <c r="G23" s="275">
        <v>0.92</v>
      </c>
      <c r="H23" s="275">
        <v>0.89</v>
      </c>
      <c r="I23" s="258">
        <v>5729391.6900000004</v>
      </c>
      <c r="J23" s="274">
        <f t="shared" si="0"/>
        <v>675741.55999999959</v>
      </c>
      <c r="K23" s="242"/>
      <c r="L23" s="241" t="s">
        <v>394</v>
      </c>
    </row>
    <row r="24" spans="1:12" ht="118.5" customHeight="1" x14ac:dyDescent="0.25">
      <c r="A24" s="152" t="s">
        <v>70</v>
      </c>
      <c r="B24" s="319">
        <v>12</v>
      </c>
      <c r="C24" s="320" t="s">
        <v>91</v>
      </c>
      <c r="D24" s="238" t="s">
        <v>92</v>
      </c>
      <c r="E24" s="260">
        <v>197375605.38999999</v>
      </c>
      <c r="F24" s="240">
        <v>146788</v>
      </c>
      <c r="G24" s="276">
        <v>0.2407</v>
      </c>
      <c r="H24" s="275">
        <v>0.25</v>
      </c>
      <c r="I24" s="258">
        <v>49343901.350000001</v>
      </c>
      <c r="J24" s="274">
        <f t="shared" si="0"/>
        <v>148031704.03999999</v>
      </c>
      <c r="K24" s="315" t="s">
        <v>343</v>
      </c>
      <c r="L24" s="312" t="s">
        <v>395</v>
      </c>
    </row>
    <row r="25" spans="1:12" ht="240.75" customHeight="1" x14ac:dyDescent="0.25">
      <c r="A25" s="152" t="s">
        <v>70</v>
      </c>
      <c r="B25" s="319"/>
      <c r="C25" s="321"/>
      <c r="D25" s="238" t="s">
        <v>93</v>
      </c>
      <c r="E25" s="260">
        <v>99523210.739999995</v>
      </c>
      <c r="F25" s="240">
        <v>146788</v>
      </c>
      <c r="G25" s="275">
        <v>0.22969999999999999</v>
      </c>
      <c r="H25" s="275">
        <v>0.18</v>
      </c>
      <c r="I25" s="260">
        <v>18262509.170000002</v>
      </c>
      <c r="J25" s="274">
        <f t="shared" si="0"/>
        <v>81260701.569999993</v>
      </c>
      <c r="K25" s="316"/>
      <c r="L25" s="312"/>
    </row>
    <row r="26" spans="1:12" ht="15.75" x14ac:dyDescent="0.25">
      <c r="A26" s="322" t="s">
        <v>347</v>
      </c>
      <c r="B26" s="323"/>
      <c r="C26" s="323"/>
      <c r="D26" s="324"/>
      <c r="E26" s="262">
        <f>SUM(E27:E29)</f>
        <v>41783210.850000001</v>
      </c>
      <c r="F26" s="144"/>
      <c r="G26" s="288"/>
      <c r="H26" s="33"/>
      <c r="I26" s="262">
        <f>SUM(I27:I29)</f>
        <v>32581185.789999999</v>
      </c>
      <c r="J26" s="262">
        <f>SUM(J27:J29)</f>
        <v>9202025.0600000024</v>
      </c>
      <c r="K26" s="154"/>
      <c r="L26" s="34"/>
    </row>
    <row r="27" spans="1:12" ht="181.5" customHeight="1" x14ac:dyDescent="0.25">
      <c r="A27" s="146" t="s">
        <v>70</v>
      </c>
      <c r="B27" s="112">
        <v>13</v>
      </c>
      <c r="C27" s="238" t="s">
        <v>94</v>
      </c>
      <c r="D27" s="238" t="s">
        <v>95</v>
      </c>
      <c r="E27" s="260">
        <v>3780910.1</v>
      </c>
      <c r="F27" s="239">
        <v>1500</v>
      </c>
      <c r="G27" s="275">
        <v>0.89</v>
      </c>
      <c r="H27" s="275">
        <v>0.71</v>
      </c>
      <c r="I27" s="260">
        <v>2698057.45</v>
      </c>
      <c r="J27" s="279">
        <f>E27-I27</f>
        <v>1082852.6499999999</v>
      </c>
      <c r="K27" s="222" t="s">
        <v>305</v>
      </c>
      <c r="L27" s="248" t="s">
        <v>396</v>
      </c>
    </row>
    <row r="28" spans="1:12" ht="159" customHeight="1" x14ac:dyDescent="0.25">
      <c r="A28" s="148" t="s">
        <v>70</v>
      </c>
      <c r="B28" s="112">
        <v>14</v>
      </c>
      <c r="C28" s="238" t="s">
        <v>96</v>
      </c>
      <c r="D28" s="238" t="s">
        <v>97</v>
      </c>
      <c r="E28" s="260">
        <v>35991186.07</v>
      </c>
      <c r="F28" s="240">
        <v>12028</v>
      </c>
      <c r="G28" s="275">
        <v>0.94</v>
      </c>
      <c r="H28" s="275">
        <v>0.78</v>
      </c>
      <c r="I28" s="260">
        <v>28073125.129999999</v>
      </c>
      <c r="J28" s="279">
        <f>E28-I28</f>
        <v>7918060.9400000013</v>
      </c>
      <c r="K28" s="222" t="s">
        <v>359</v>
      </c>
      <c r="L28" s="241" t="s">
        <v>397</v>
      </c>
    </row>
    <row r="29" spans="1:12" ht="266.25" customHeight="1" x14ac:dyDescent="0.25">
      <c r="A29" s="155"/>
      <c r="B29" s="112">
        <v>15</v>
      </c>
      <c r="C29" s="238" t="s">
        <v>98</v>
      </c>
      <c r="D29" s="238" t="s">
        <v>90</v>
      </c>
      <c r="E29" s="260">
        <v>2011114.68</v>
      </c>
      <c r="F29" s="240">
        <v>300000</v>
      </c>
      <c r="G29" s="275">
        <v>1</v>
      </c>
      <c r="H29" s="275">
        <v>0.9</v>
      </c>
      <c r="I29" s="260">
        <v>1810003.21</v>
      </c>
      <c r="J29" s="279">
        <f>E29-I29</f>
        <v>201111.46999999997</v>
      </c>
      <c r="K29" s="222" t="s">
        <v>344</v>
      </c>
      <c r="L29" s="241" t="s">
        <v>345</v>
      </c>
    </row>
    <row r="30" spans="1:12" ht="15.75" x14ac:dyDescent="0.25">
      <c r="A30" s="155"/>
      <c r="B30" s="317" t="s">
        <v>213</v>
      </c>
      <c r="C30" s="318"/>
      <c r="D30" s="318"/>
      <c r="E30" s="263">
        <f>SUM(E31)</f>
        <v>1583112.97</v>
      </c>
      <c r="F30" s="156"/>
      <c r="G30" s="289"/>
      <c r="H30" s="284"/>
      <c r="I30" s="284">
        <f>SUM(I31:I32)</f>
        <v>7310436.9496999998</v>
      </c>
      <c r="J30" s="284">
        <f>SUM(J31:J32)</f>
        <v>759195.6902999999</v>
      </c>
      <c r="K30" s="158"/>
      <c r="L30" s="36"/>
    </row>
    <row r="31" spans="1:12" ht="170.25" customHeight="1" x14ac:dyDescent="0.25">
      <c r="A31" s="155"/>
      <c r="B31" s="112">
        <v>16</v>
      </c>
      <c r="C31" s="238" t="s">
        <v>99</v>
      </c>
      <c r="D31" s="238" t="s">
        <v>100</v>
      </c>
      <c r="E31" s="260">
        <v>1583112.97</v>
      </c>
      <c r="F31" s="239">
        <v>3419</v>
      </c>
      <c r="G31" s="275">
        <v>0.98</v>
      </c>
      <c r="H31" s="275">
        <v>0.89</v>
      </c>
      <c r="I31" s="260">
        <v>1407704.05</v>
      </c>
      <c r="J31" s="279">
        <f>E31-I31</f>
        <v>175408.91999999993</v>
      </c>
      <c r="K31" s="222"/>
      <c r="L31" s="243" t="s">
        <v>360</v>
      </c>
    </row>
    <row r="32" spans="1:12" ht="191.25" hidden="1" customHeight="1" x14ac:dyDescent="0.25">
      <c r="A32" s="155"/>
      <c r="B32" s="112">
        <v>18</v>
      </c>
      <c r="C32" s="35" t="s">
        <v>99</v>
      </c>
      <c r="D32" s="37" t="s">
        <v>101</v>
      </c>
      <c r="E32" s="264">
        <v>6486519.6699999999</v>
      </c>
      <c r="F32" s="142">
        <v>3419</v>
      </c>
      <c r="G32" s="290">
        <v>97</v>
      </c>
      <c r="H32" s="290">
        <v>71</v>
      </c>
      <c r="I32" s="264">
        <f>E32*91%</f>
        <v>5902732.8997</v>
      </c>
      <c r="J32" s="285">
        <f>E32-I32</f>
        <v>583786.77029999997</v>
      </c>
      <c r="K32" s="29" t="s">
        <v>243</v>
      </c>
      <c r="L32" s="30" t="s">
        <v>263</v>
      </c>
    </row>
    <row r="33" spans="1:12" ht="15.75" x14ac:dyDescent="0.25">
      <c r="A33" s="317" t="s">
        <v>197</v>
      </c>
      <c r="B33" s="325"/>
      <c r="C33" s="325"/>
      <c r="D33" s="326"/>
      <c r="E33" s="265">
        <f>SUM(E34:E46)</f>
        <v>342560843.12</v>
      </c>
      <c r="F33" s="158"/>
      <c r="G33" s="36"/>
      <c r="H33" s="291"/>
      <c r="I33" s="284">
        <f>SUM(I34:I45)</f>
        <v>155617974.26868501</v>
      </c>
      <c r="J33" s="284">
        <f>SUM(J34:J45)</f>
        <v>186696868.85131496</v>
      </c>
      <c r="K33" s="159"/>
      <c r="L33" s="39"/>
    </row>
    <row r="34" spans="1:12" ht="215.25" customHeight="1" x14ac:dyDescent="0.25">
      <c r="A34" s="168" t="s">
        <v>103</v>
      </c>
      <c r="B34" s="112">
        <v>17</v>
      </c>
      <c r="C34" s="238" t="s">
        <v>104</v>
      </c>
      <c r="D34" s="238" t="s">
        <v>105</v>
      </c>
      <c r="E34" s="260">
        <v>36973504.780000001</v>
      </c>
      <c r="F34" s="240">
        <v>55375</v>
      </c>
      <c r="G34" s="275">
        <v>0.94</v>
      </c>
      <c r="H34" s="275">
        <v>0.59</v>
      </c>
      <c r="I34" s="260">
        <v>21814367.82</v>
      </c>
      <c r="J34" s="279">
        <f t="shared" ref="J34:J45" si="1">E34-I34</f>
        <v>15159136.960000001</v>
      </c>
      <c r="K34" s="243" t="s">
        <v>361</v>
      </c>
      <c r="L34" s="241" t="s">
        <v>398</v>
      </c>
    </row>
    <row r="35" spans="1:12" ht="200.25" customHeight="1" x14ac:dyDescent="0.25">
      <c r="A35" s="160" t="s">
        <v>106</v>
      </c>
      <c r="B35" s="112">
        <v>18</v>
      </c>
      <c r="C35" s="238" t="s">
        <v>107</v>
      </c>
      <c r="D35" s="238" t="s">
        <v>108</v>
      </c>
      <c r="E35" s="258">
        <v>10469396.699999999</v>
      </c>
      <c r="F35" s="240">
        <v>1447969</v>
      </c>
      <c r="G35" s="275">
        <v>0.3</v>
      </c>
      <c r="H35" s="275">
        <v>0.25</v>
      </c>
      <c r="I35" s="260">
        <v>2617349.1800000002</v>
      </c>
      <c r="J35" s="279">
        <f t="shared" si="1"/>
        <v>7852047.5199999996</v>
      </c>
      <c r="K35" s="222"/>
      <c r="L35" s="241" t="s">
        <v>362</v>
      </c>
    </row>
    <row r="36" spans="1:12" ht="153" customHeight="1" x14ac:dyDescent="0.25">
      <c r="A36" s="160" t="s">
        <v>106</v>
      </c>
      <c r="B36" s="112">
        <v>19</v>
      </c>
      <c r="C36" s="238" t="s">
        <v>109</v>
      </c>
      <c r="D36" s="238" t="s">
        <v>110</v>
      </c>
      <c r="E36" s="260">
        <v>6415871.4800000004</v>
      </c>
      <c r="F36" s="240">
        <f>22097+52335</f>
        <v>74432</v>
      </c>
      <c r="G36" s="51">
        <v>90</v>
      </c>
      <c r="H36" s="51">
        <v>83</v>
      </c>
      <c r="I36" s="258">
        <v>5355327.92</v>
      </c>
      <c r="J36" s="279">
        <f t="shared" si="1"/>
        <v>1060543.5600000005</v>
      </c>
      <c r="K36" s="243" t="s">
        <v>364</v>
      </c>
      <c r="L36" s="241" t="s">
        <v>363</v>
      </c>
    </row>
    <row r="37" spans="1:12" ht="222.75" customHeight="1" x14ac:dyDescent="0.25">
      <c r="A37" s="160" t="s">
        <v>106</v>
      </c>
      <c r="B37" s="112">
        <v>20</v>
      </c>
      <c r="C37" s="238" t="s">
        <v>111</v>
      </c>
      <c r="D37" s="238" t="s">
        <v>112</v>
      </c>
      <c r="E37" s="260">
        <v>7856326.2300000004</v>
      </c>
      <c r="F37" s="240">
        <v>64054</v>
      </c>
      <c r="G37" s="51">
        <v>99</v>
      </c>
      <c r="H37" s="51">
        <v>85</v>
      </c>
      <c r="I37" s="260">
        <f>E37*85%</f>
        <v>6677877.2955</v>
      </c>
      <c r="J37" s="279">
        <f t="shared" si="1"/>
        <v>1178448.9345000004</v>
      </c>
      <c r="K37" s="243" t="s">
        <v>297</v>
      </c>
      <c r="L37" s="241" t="s">
        <v>365</v>
      </c>
    </row>
    <row r="38" spans="1:12" ht="137.25" customHeight="1" x14ac:dyDescent="0.25">
      <c r="A38" s="160" t="s">
        <v>106</v>
      </c>
      <c r="B38" s="112">
        <v>21</v>
      </c>
      <c r="C38" s="238" t="s">
        <v>113</v>
      </c>
      <c r="D38" s="238" t="s">
        <v>114</v>
      </c>
      <c r="E38" s="260">
        <v>8764171.3800000008</v>
      </c>
      <c r="F38" s="240">
        <v>96707</v>
      </c>
      <c r="G38" s="51">
        <v>82</v>
      </c>
      <c r="H38" s="51">
        <v>44</v>
      </c>
      <c r="I38" s="260">
        <v>3834324.98</v>
      </c>
      <c r="J38" s="279">
        <f t="shared" si="1"/>
        <v>4929846.4000000004</v>
      </c>
      <c r="K38" s="243" t="s">
        <v>367</v>
      </c>
      <c r="L38" s="241" t="s">
        <v>366</v>
      </c>
    </row>
    <row r="39" spans="1:12" ht="207.75" customHeight="1" x14ac:dyDescent="0.25">
      <c r="A39" s="161" t="s">
        <v>70</v>
      </c>
      <c r="B39" s="112">
        <v>22</v>
      </c>
      <c r="C39" s="238" t="s">
        <v>115</v>
      </c>
      <c r="D39" s="238" t="s">
        <v>116</v>
      </c>
      <c r="E39" s="260">
        <v>7548879.9100000001</v>
      </c>
      <c r="F39" s="240">
        <v>10000</v>
      </c>
      <c r="G39" s="51">
        <v>100</v>
      </c>
      <c r="H39" s="51">
        <v>85</v>
      </c>
      <c r="I39" s="258">
        <v>6442969.0031849993</v>
      </c>
      <c r="J39" s="279">
        <f t="shared" si="1"/>
        <v>1105910.9068150008</v>
      </c>
      <c r="K39" s="243"/>
      <c r="L39" s="241" t="s">
        <v>368</v>
      </c>
    </row>
    <row r="40" spans="1:12" ht="235.5" customHeight="1" x14ac:dyDescent="0.25">
      <c r="A40" s="161" t="s">
        <v>70</v>
      </c>
      <c r="B40" s="112">
        <v>23</v>
      </c>
      <c r="C40" s="238" t="s">
        <v>117</v>
      </c>
      <c r="D40" s="238" t="s">
        <v>118</v>
      </c>
      <c r="E40" s="258">
        <v>15688988</v>
      </c>
      <c r="F40" s="240">
        <v>2500</v>
      </c>
      <c r="G40" s="51">
        <v>59.27</v>
      </c>
      <c r="H40" s="51">
        <v>37</v>
      </c>
      <c r="I40" s="258">
        <v>5837872.4299999997</v>
      </c>
      <c r="J40" s="279">
        <f t="shared" si="1"/>
        <v>9851115.5700000003</v>
      </c>
      <c r="K40" s="222" t="s">
        <v>369</v>
      </c>
      <c r="L40" s="241" t="s">
        <v>399</v>
      </c>
    </row>
    <row r="41" spans="1:12" ht="243" customHeight="1" x14ac:dyDescent="0.25">
      <c r="A41" s="161" t="s">
        <v>70</v>
      </c>
      <c r="B41" s="272">
        <v>24</v>
      </c>
      <c r="C41" s="249" t="s">
        <v>119</v>
      </c>
      <c r="D41" s="249" t="s">
        <v>120</v>
      </c>
      <c r="E41" s="266">
        <v>238927642</v>
      </c>
      <c r="F41" s="250">
        <v>143627</v>
      </c>
      <c r="G41" s="292">
        <v>43.3</v>
      </c>
      <c r="H41" s="294">
        <v>0.41399999999999998</v>
      </c>
      <c r="I41" s="260">
        <v>98916043.790000007</v>
      </c>
      <c r="J41" s="279">
        <f t="shared" si="1"/>
        <v>140011598.20999998</v>
      </c>
      <c r="K41" s="222" t="s">
        <v>291</v>
      </c>
      <c r="L41" s="251" t="s">
        <v>400</v>
      </c>
    </row>
    <row r="42" spans="1:12" ht="135.75" customHeight="1" x14ac:dyDescent="0.25">
      <c r="A42" s="161" t="s">
        <v>70</v>
      </c>
      <c r="B42" s="112">
        <v>25</v>
      </c>
      <c r="C42" s="238" t="s">
        <v>121</v>
      </c>
      <c r="D42" s="238" t="s">
        <v>122</v>
      </c>
      <c r="E42" s="258">
        <v>749000</v>
      </c>
      <c r="F42" s="240">
        <v>5800</v>
      </c>
      <c r="G42" s="51">
        <v>77</v>
      </c>
      <c r="H42" s="51">
        <v>36</v>
      </c>
      <c r="I42" s="260">
        <v>268254.07</v>
      </c>
      <c r="J42" s="279">
        <f t="shared" si="1"/>
        <v>480745.93</v>
      </c>
      <c r="K42" s="243"/>
      <c r="L42" s="241" t="s">
        <v>370</v>
      </c>
    </row>
    <row r="43" spans="1:12" ht="165" customHeight="1" x14ac:dyDescent="0.25">
      <c r="A43" s="161"/>
      <c r="B43" s="112">
        <v>26</v>
      </c>
      <c r="C43" s="238" t="s">
        <v>123</v>
      </c>
      <c r="D43" s="238" t="s">
        <v>124</v>
      </c>
      <c r="E43" s="258">
        <v>1012000</v>
      </c>
      <c r="F43" s="240">
        <v>3000</v>
      </c>
      <c r="G43" s="51">
        <v>90</v>
      </c>
      <c r="H43" s="51">
        <v>58</v>
      </c>
      <c r="I43" s="260">
        <v>583272.68000000005</v>
      </c>
      <c r="J43" s="279">
        <f t="shared" si="1"/>
        <v>428727.31999999995</v>
      </c>
      <c r="K43" s="243" t="s">
        <v>293</v>
      </c>
      <c r="L43" s="241" t="s">
        <v>334</v>
      </c>
    </row>
    <row r="44" spans="1:12" ht="126" customHeight="1" x14ac:dyDescent="0.25">
      <c r="A44" s="161"/>
      <c r="B44" s="112">
        <v>27</v>
      </c>
      <c r="C44" s="252" t="s">
        <v>245</v>
      </c>
      <c r="D44" s="233" t="s">
        <v>126</v>
      </c>
      <c r="E44" s="267">
        <v>1527960</v>
      </c>
      <c r="F44" s="240"/>
      <c r="G44" s="281">
        <v>5</v>
      </c>
      <c r="H44" s="281">
        <v>0</v>
      </c>
      <c r="I44" s="258">
        <v>0</v>
      </c>
      <c r="J44" s="279">
        <f t="shared" si="1"/>
        <v>1527960</v>
      </c>
      <c r="K44" s="243"/>
      <c r="L44" s="248" t="s">
        <v>371</v>
      </c>
    </row>
    <row r="45" spans="1:12" ht="246.75" customHeight="1" x14ac:dyDescent="0.25">
      <c r="A45" s="161"/>
      <c r="B45" s="112">
        <v>28</v>
      </c>
      <c r="C45" s="238" t="s">
        <v>127</v>
      </c>
      <c r="D45" s="238" t="s">
        <v>128</v>
      </c>
      <c r="E45" s="260">
        <v>6381102.6399999997</v>
      </c>
      <c r="F45" s="240"/>
      <c r="G45" s="281">
        <v>72.5</v>
      </c>
      <c r="H45" s="281">
        <v>51</v>
      </c>
      <c r="I45" s="260">
        <v>3270315.1</v>
      </c>
      <c r="J45" s="279">
        <f t="shared" si="1"/>
        <v>3110787.5399999996</v>
      </c>
      <c r="K45" s="248"/>
      <c r="L45" s="241" t="s">
        <v>372</v>
      </c>
    </row>
    <row r="46" spans="1:12" ht="126.75" customHeight="1" x14ac:dyDescent="0.25">
      <c r="A46" s="161"/>
      <c r="B46" s="112">
        <v>29</v>
      </c>
      <c r="C46" s="238" t="s">
        <v>268</v>
      </c>
      <c r="D46" s="233" t="s">
        <v>271</v>
      </c>
      <c r="E46" s="260">
        <v>246000</v>
      </c>
      <c r="F46" s="240"/>
      <c r="G46" s="281">
        <v>75</v>
      </c>
      <c r="H46" s="281">
        <v>0</v>
      </c>
      <c r="I46" s="258">
        <v>0</v>
      </c>
      <c r="J46" s="279">
        <v>246000</v>
      </c>
      <c r="K46" s="248" t="s">
        <v>306</v>
      </c>
      <c r="L46" s="241" t="s">
        <v>346</v>
      </c>
    </row>
    <row r="47" spans="1:12" ht="15.6" customHeight="1" x14ac:dyDescent="0.25">
      <c r="A47" s="161"/>
      <c r="B47" s="317" t="s">
        <v>131</v>
      </c>
      <c r="C47" s="318"/>
      <c r="D47" s="318"/>
      <c r="E47" s="259">
        <f>SUM(E48)</f>
        <v>2830892.4</v>
      </c>
      <c r="F47" s="162"/>
      <c r="G47" s="293"/>
      <c r="H47" s="288"/>
      <c r="I47" s="259">
        <f>SUM(I48)</f>
        <v>2179787.15</v>
      </c>
      <c r="J47" s="259">
        <f>SUM(J48)</f>
        <v>651105.25</v>
      </c>
      <c r="K47" s="149"/>
      <c r="L47" s="34"/>
    </row>
    <row r="48" spans="1:12" ht="255.75" customHeight="1" x14ac:dyDescent="0.25">
      <c r="A48" s="161"/>
      <c r="B48" s="112">
        <v>30</v>
      </c>
      <c r="C48" s="238" t="s">
        <v>132</v>
      </c>
      <c r="D48" s="238" t="s">
        <v>133</v>
      </c>
      <c r="E48" s="260">
        <v>2830892.4</v>
      </c>
      <c r="F48" s="240">
        <v>3873</v>
      </c>
      <c r="G48" s="51">
        <v>71</v>
      </c>
      <c r="H48" s="51">
        <v>77</v>
      </c>
      <c r="I48" s="260">
        <v>2179787.15</v>
      </c>
      <c r="J48" s="279">
        <f>E48-I48</f>
        <v>651105.25</v>
      </c>
      <c r="K48" s="248"/>
      <c r="L48" s="241" t="s">
        <v>401</v>
      </c>
    </row>
    <row r="49" spans="1:12" ht="28.5" customHeight="1" x14ac:dyDescent="0.25">
      <c r="A49" s="161" t="s">
        <v>70</v>
      </c>
      <c r="B49" s="317" t="s">
        <v>134</v>
      </c>
      <c r="C49" s="318"/>
      <c r="D49" s="318"/>
      <c r="E49" s="259">
        <f>SUM(E50:E55)</f>
        <v>232712964.09999999</v>
      </c>
      <c r="F49" s="153"/>
      <c r="G49" s="293"/>
      <c r="H49" s="288"/>
      <c r="I49" s="259">
        <f>SUM(I50:I55)</f>
        <v>49481166.723799996</v>
      </c>
      <c r="J49" s="259">
        <f>SUM(J50:J55)</f>
        <v>183231797.37620002</v>
      </c>
      <c r="K49" s="149"/>
      <c r="L49" s="34"/>
    </row>
    <row r="50" spans="1:12" ht="315.75" customHeight="1" x14ac:dyDescent="0.25">
      <c r="A50" s="160"/>
      <c r="B50" s="112">
        <v>31</v>
      </c>
      <c r="C50" s="238" t="s">
        <v>136</v>
      </c>
      <c r="D50" s="239" t="s">
        <v>137</v>
      </c>
      <c r="E50" s="268">
        <v>211807516.99000001</v>
      </c>
      <c r="F50" s="240">
        <v>192051</v>
      </c>
      <c r="G50" s="51">
        <v>28.96</v>
      </c>
      <c r="H50" s="51">
        <v>20</v>
      </c>
      <c r="I50" s="260">
        <v>42954564.450000003</v>
      </c>
      <c r="J50" s="279">
        <f t="shared" ref="J50:J55" si="2">E50-I50</f>
        <v>168852952.54000002</v>
      </c>
      <c r="K50" s="222" t="s">
        <v>373</v>
      </c>
      <c r="L50" s="241" t="s">
        <v>402</v>
      </c>
    </row>
    <row r="51" spans="1:12" ht="237" customHeight="1" x14ac:dyDescent="0.25">
      <c r="A51" s="169"/>
      <c r="B51" s="112">
        <v>32</v>
      </c>
      <c r="C51" s="238" t="s">
        <v>138</v>
      </c>
      <c r="D51" s="239" t="s">
        <v>139</v>
      </c>
      <c r="E51" s="268">
        <v>2219519.77</v>
      </c>
      <c r="F51" s="240">
        <v>3353</v>
      </c>
      <c r="G51" s="51">
        <v>83</v>
      </c>
      <c r="H51" s="51">
        <v>56</v>
      </c>
      <c r="I51" s="260">
        <v>1242931.07</v>
      </c>
      <c r="J51" s="279">
        <f t="shared" si="2"/>
        <v>976588.7</v>
      </c>
      <c r="K51" s="248"/>
      <c r="L51" s="241" t="s">
        <v>374</v>
      </c>
    </row>
    <row r="52" spans="1:12" ht="225" customHeight="1" x14ac:dyDescent="0.25">
      <c r="A52" s="161"/>
      <c r="B52" s="112">
        <v>33</v>
      </c>
      <c r="C52" s="238" t="s">
        <v>138</v>
      </c>
      <c r="D52" s="239" t="s">
        <v>142</v>
      </c>
      <c r="E52" s="268">
        <v>4957852.79</v>
      </c>
      <c r="F52" s="240">
        <v>3353</v>
      </c>
      <c r="G52" s="51">
        <v>97</v>
      </c>
      <c r="H52" s="51">
        <v>22</v>
      </c>
      <c r="I52" s="260">
        <f>E52*22%</f>
        <v>1090727.6137999999</v>
      </c>
      <c r="J52" s="279">
        <f t="shared" si="2"/>
        <v>3867125.1762000001</v>
      </c>
      <c r="K52" s="248" t="s">
        <v>352</v>
      </c>
      <c r="L52" s="241" t="s">
        <v>403</v>
      </c>
    </row>
    <row r="53" spans="1:12" ht="172.5" customHeight="1" x14ac:dyDescent="0.25">
      <c r="A53" s="161"/>
      <c r="B53" s="112">
        <v>34</v>
      </c>
      <c r="C53" s="238" t="s">
        <v>206</v>
      </c>
      <c r="D53" s="239" t="s">
        <v>272</v>
      </c>
      <c r="E53" s="131">
        <v>8985790</v>
      </c>
      <c r="F53" s="240">
        <v>13281</v>
      </c>
      <c r="G53" s="51">
        <v>20</v>
      </c>
      <c r="H53" s="51">
        <v>5</v>
      </c>
      <c r="I53" s="260">
        <f>E53*5%</f>
        <v>449289.5</v>
      </c>
      <c r="J53" s="279">
        <f t="shared" si="2"/>
        <v>8536500.5</v>
      </c>
      <c r="K53" s="222"/>
      <c r="L53" s="241" t="s">
        <v>353</v>
      </c>
    </row>
    <row r="54" spans="1:12" ht="201" customHeight="1" x14ac:dyDescent="0.25">
      <c r="A54" s="161"/>
      <c r="B54" s="112">
        <v>35</v>
      </c>
      <c r="C54" s="238" t="s">
        <v>143</v>
      </c>
      <c r="D54" s="239" t="s">
        <v>144</v>
      </c>
      <c r="E54" s="268">
        <v>3132584.54</v>
      </c>
      <c r="F54" s="240">
        <v>350000</v>
      </c>
      <c r="G54" s="51">
        <v>78.38</v>
      </c>
      <c r="H54" s="51">
        <v>72</v>
      </c>
      <c r="I54" s="260">
        <v>2267051.4300000002</v>
      </c>
      <c r="J54" s="279">
        <f t="shared" si="2"/>
        <v>865533.10999999987</v>
      </c>
      <c r="K54" s="222" t="s">
        <v>375</v>
      </c>
      <c r="L54" s="241" t="s">
        <v>404</v>
      </c>
    </row>
    <row r="55" spans="1:12" ht="106.5" customHeight="1" x14ac:dyDescent="0.25">
      <c r="A55" s="161"/>
      <c r="B55" s="112">
        <v>36</v>
      </c>
      <c r="C55" s="238" t="s">
        <v>145</v>
      </c>
      <c r="D55" s="238" t="s">
        <v>146</v>
      </c>
      <c r="E55" s="260">
        <v>1609700.01</v>
      </c>
      <c r="F55" s="240"/>
      <c r="G55" s="51">
        <v>81</v>
      </c>
      <c r="H55" s="51">
        <v>92</v>
      </c>
      <c r="I55" s="260">
        <v>1476602.66</v>
      </c>
      <c r="J55" s="279">
        <f t="shared" si="2"/>
        <v>133097.35000000009</v>
      </c>
      <c r="K55" s="248" t="s">
        <v>273</v>
      </c>
      <c r="L55" s="241" t="s">
        <v>335</v>
      </c>
    </row>
    <row r="56" spans="1:12" ht="16.5" customHeight="1" x14ac:dyDescent="0.25">
      <c r="A56" s="163" t="s">
        <v>70</v>
      </c>
      <c r="B56" s="253"/>
      <c r="C56" s="164"/>
      <c r="D56" s="165" t="s">
        <v>147</v>
      </c>
      <c r="E56" s="265">
        <f>SUM(E57:E59)</f>
        <v>133223094.11999999</v>
      </c>
      <c r="F56" s="157"/>
      <c r="G56" s="284"/>
      <c r="H56" s="36"/>
      <c r="I56" s="265">
        <f>SUM(I57:I59)</f>
        <v>75329785.052084997</v>
      </c>
      <c r="J56" s="265">
        <f>SUM(J57:J59)</f>
        <v>57893309.067915</v>
      </c>
      <c r="K56" s="166"/>
      <c r="L56" s="38"/>
    </row>
    <row r="57" spans="1:12" ht="215.25" customHeight="1" x14ac:dyDescent="0.25">
      <c r="A57" s="161"/>
      <c r="B57" s="112">
        <v>37</v>
      </c>
      <c r="C57" s="238" t="s">
        <v>148</v>
      </c>
      <c r="D57" s="239" t="s">
        <v>149</v>
      </c>
      <c r="E57" s="268">
        <v>12879479</v>
      </c>
      <c r="F57" s="240">
        <v>84868</v>
      </c>
      <c r="G57" s="51">
        <v>84.2</v>
      </c>
      <c r="H57" s="51">
        <v>75</v>
      </c>
      <c r="I57" s="260">
        <v>9633850.9100000001</v>
      </c>
      <c r="J57" s="279">
        <f>E57-I57</f>
        <v>3245628.09</v>
      </c>
      <c r="K57" s="222" t="s">
        <v>354</v>
      </c>
      <c r="L57" s="241" t="s">
        <v>405</v>
      </c>
    </row>
    <row r="58" spans="1:12" ht="233.25" customHeight="1" x14ac:dyDescent="0.25">
      <c r="A58" s="167"/>
      <c r="B58" s="112">
        <v>38</v>
      </c>
      <c r="C58" s="238" t="s">
        <v>150</v>
      </c>
      <c r="D58" s="239" t="s">
        <v>151</v>
      </c>
      <c r="E58" s="268">
        <v>116270071.91</v>
      </c>
      <c r="F58" s="240">
        <v>84868</v>
      </c>
      <c r="G58" s="51">
        <v>67</v>
      </c>
      <c r="H58" s="51">
        <v>53</v>
      </c>
      <c r="I58" s="260">
        <v>62076591</v>
      </c>
      <c r="J58" s="279">
        <f>E58-I58</f>
        <v>54193480.909999996</v>
      </c>
      <c r="K58" s="248" t="s">
        <v>407</v>
      </c>
      <c r="L58" s="241" t="s">
        <v>406</v>
      </c>
    </row>
    <row r="59" spans="1:12" ht="199.5" customHeight="1" x14ac:dyDescent="0.25">
      <c r="A59" s="161" t="s">
        <v>70</v>
      </c>
      <c r="B59" s="112">
        <v>39</v>
      </c>
      <c r="C59" s="238" t="s">
        <v>152</v>
      </c>
      <c r="D59" s="239" t="s">
        <v>153</v>
      </c>
      <c r="E59" s="268">
        <v>4073543.21</v>
      </c>
      <c r="F59" s="240">
        <v>4014</v>
      </c>
      <c r="G59" s="51">
        <v>95.35</v>
      </c>
      <c r="H59" s="51">
        <v>89</v>
      </c>
      <c r="I59" s="260">
        <f>E59*0.8885</f>
        <v>3619343.1420849999</v>
      </c>
      <c r="J59" s="279">
        <f>E59-I59</f>
        <v>454200.06791500002</v>
      </c>
      <c r="K59" s="248"/>
      <c r="L59" s="241" t="s">
        <v>376</v>
      </c>
    </row>
  </sheetData>
  <sheetProtection password="C003" sheet="1" objects="1" scenarios="1" formatCells="0" formatColumns="0" formatRows="0" insertColumns="0" insertRows="0" insertHyperlinks="0" deleteColumns="0" deleteRows="0" sort="0" autoFilter="0" pivotTables="0"/>
  <mergeCells count="20">
    <mergeCell ref="L24:L25"/>
    <mergeCell ref="A9:D9"/>
    <mergeCell ref="K24:K25"/>
    <mergeCell ref="B49:D49"/>
    <mergeCell ref="A14:D14"/>
    <mergeCell ref="A17:D17"/>
    <mergeCell ref="A19:D19"/>
    <mergeCell ref="B24:B25"/>
    <mergeCell ref="C24:C25"/>
    <mergeCell ref="A26:D26"/>
    <mergeCell ref="B30:D30"/>
    <mergeCell ref="A33:D33"/>
    <mergeCell ref="B47:D47"/>
    <mergeCell ref="A1:L1"/>
    <mergeCell ref="C2:L2"/>
    <mergeCell ref="A3:L3"/>
    <mergeCell ref="B6:L6"/>
    <mergeCell ref="A8:D8"/>
    <mergeCell ref="B4:L4"/>
    <mergeCell ref="B5:L5"/>
  </mergeCells>
  <pageMargins left="0.70866141732283472" right="0.70866141732283472" top="0.74803149606299213" bottom="0.74803149606299213" header="0.31496062992125984" footer="0.31496062992125984"/>
  <pageSetup scale="63" orientation="landscape" r:id="rId1"/>
  <ignoredErrors>
    <ignoredError sqref="J17 J14 J26 J4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52"/>
  <sheetViews>
    <sheetView topLeftCell="D5" zoomScale="70" zoomScaleNormal="70" workbookViewId="0">
      <pane ySplit="5" topLeftCell="A10" activePane="bottomLeft" state="frozen"/>
      <selection activeCell="A5" sqref="A5"/>
      <selection pane="bottomLeft" activeCell="J8" sqref="J8"/>
    </sheetView>
  </sheetViews>
  <sheetFormatPr baseColWidth="10" defaultRowHeight="15" x14ac:dyDescent="0.25"/>
  <cols>
    <col min="1" max="1" width="5.28515625" customWidth="1"/>
    <col min="2" max="2" width="31" customWidth="1"/>
    <col min="3" max="3" width="27.7109375" hidden="1" customWidth="1"/>
    <col min="4" max="4" width="19.28515625" customWidth="1"/>
    <col min="5" max="5" width="11.5703125" bestFit="1" customWidth="1"/>
    <col min="6" max="6" width="15.7109375" customWidth="1"/>
    <col min="7" max="7" width="19.28515625" customWidth="1"/>
    <col min="8" max="8" width="17.42578125" customWidth="1"/>
    <col min="9" max="9" width="16.42578125" customWidth="1"/>
    <col min="10" max="10" width="48" customWidth="1"/>
  </cols>
  <sheetData>
    <row r="1" spans="1:10" ht="18" customHeight="1" x14ac:dyDescent="0.25">
      <c r="A1" s="297" t="s">
        <v>1</v>
      </c>
      <c r="B1" s="297"/>
      <c r="C1" s="297"/>
      <c r="D1" s="297"/>
      <c r="E1" s="297"/>
      <c r="F1" s="297"/>
      <c r="G1" s="297"/>
      <c r="H1" s="297"/>
      <c r="I1" s="297"/>
      <c r="J1" s="297"/>
    </row>
    <row r="2" spans="1:10" ht="15.75" x14ac:dyDescent="0.25">
      <c r="A2" s="307" t="s">
        <v>12</v>
      </c>
      <c r="B2" s="307"/>
      <c r="C2" s="307"/>
      <c r="D2" s="307"/>
      <c r="E2" s="307"/>
      <c r="F2" s="307"/>
      <c r="G2" s="307"/>
      <c r="H2" s="307"/>
      <c r="I2" s="307"/>
      <c r="J2" s="307"/>
    </row>
    <row r="3" spans="1:10" ht="15.75" x14ac:dyDescent="0.25">
      <c r="A3" s="308" t="s">
        <v>35</v>
      </c>
      <c r="B3" s="308"/>
      <c r="C3" s="308"/>
      <c r="D3" s="308"/>
      <c r="E3" s="308"/>
      <c r="F3" s="308"/>
      <c r="G3" s="308"/>
      <c r="H3" s="308"/>
      <c r="I3" s="308"/>
      <c r="J3" s="308"/>
    </row>
    <row r="4" spans="1:10" ht="15.75" x14ac:dyDescent="0.25">
      <c r="A4" s="10"/>
      <c r="B4" s="10"/>
      <c r="C4" s="10"/>
      <c r="D4" s="10"/>
      <c r="E4" s="10"/>
      <c r="F4" s="10"/>
      <c r="G4" s="10"/>
      <c r="H4" s="10"/>
      <c r="I4" s="90"/>
      <c r="J4" s="119" t="s">
        <v>270</v>
      </c>
    </row>
    <row r="5" spans="1:10" ht="14.45" customHeight="1" x14ac:dyDescent="0.25">
      <c r="A5" s="308" t="str">
        <f>' En Tramite '!$A$1</f>
        <v>INSTITUTO DE ACUEDUCTOS Y ALCANTARILLADOS NACIONALES</v>
      </c>
      <c r="B5" s="308"/>
      <c r="C5" s="308"/>
      <c r="D5" s="308"/>
      <c r="E5" s="308"/>
      <c r="F5" s="308"/>
      <c r="G5" s="308"/>
      <c r="H5" s="308"/>
      <c r="I5" s="308"/>
      <c r="J5" s="308"/>
    </row>
    <row r="6" spans="1:10" ht="14.45" customHeight="1" x14ac:dyDescent="0.25">
      <c r="A6" s="308" t="str">
        <f>' En Tramite '!$A$2</f>
        <v>DIRECCIÓN DE PLANIFICACIÓN</v>
      </c>
      <c r="B6" s="308"/>
      <c r="C6" s="308"/>
      <c r="D6" s="308"/>
      <c r="E6" s="308"/>
      <c r="F6" s="308"/>
      <c r="G6" s="308"/>
      <c r="H6" s="308"/>
      <c r="I6" s="308"/>
      <c r="J6" s="308"/>
    </row>
    <row r="7" spans="1:10" ht="14.45" customHeight="1" x14ac:dyDescent="0.25">
      <c r="A7" s="308" t="s">
        <v>302</v>
      </c>
      <c r="B7" s="308"/>
      <c r="C7" s="308"/>
      <c r="D7" s="308"/>
      <c r="E7" s="308"/>
      <c r="F7" s="308"/>
      <c r="G7" s="308"/>
      <c r="H7" s="308"/>
      <c r="I7" s="308"/>
      <c r="J7" s="308"/>
    </row>
    <row r="8" spans="1:10" ht="33.75" customHeight="1" x14ac:dyDescent="0.25">
      <c r="A8" s="138"/>
      <c r="B8" s="138"/>
      <c r="C8" s="138"/>
      <c r="D8" s="138"/>
      <c r="E8" s="138"/>
      <c r="F8" s="138"/>
      <c r="G8" s="138"/>
      <c r="H8" s="138"/>
      <c r="I8" s="138"/>
      <c r="J8" s="282" t="s">
        <v>380</v>
      </c>
    </row>
    <row r="9" spans="1:10" ht="33.75" customHeight="1" x14ac:dyDescent="0.25">
      <c r="A9" s="41" t="s">
        <v>31</v>
      </c>
      <c r="B9" s="42" t="s">
        <v>13</v>
      </c>
      <c r="C9" s="42" t="s">
        <v>14</v>
      </c>
      <c r="D9" s="42" t="s">
        <v>30</v>
      </c>
      <c r="E9" s="42" t="s">
        <v>34</v>
      </c>
      <c r="F9" s="42" t="s">
        <v>33</v>
      </c>
      <c r="G9" s="42" t="s">
        <v>55</v>
      </c>
      <c r="H9" s="42" t="s">
        <v>155</v>
      </c>
      <c r="I9" s="42" t="s">
        <v>247</v>
      </c>
      <c r="J9" s="42" t="s">
        <v>15</v>
      </c>
    </row>
    <row r="10" spans="1:10" ht="15.6" customHeight="1" x14ac:dyDescent="0.25">
      <c r="A10" s="331" t="s">
        <v>11</v>
      </c>
      <c r="B10" s="331"/>
      <c r="C10" s="59"/>
      <c r="D10" s="58">
        <f>SUM(D11+D13+D20+D22+D24+D26+D30+D38+D46+D48+D28)</f>
        <v>154233283.99999997</v>
      </c>
      <c r="E10" s="59"/>
      <c r="F10" s="59"/>
      <c r="G10" s="58">
        <f>SUM(G11+G13+G20+G22+G24+G26+G30+G38+G46+G48+G28)</f>
        <v>117749975.19817701</v>
      </c>
      <c r="H10" s="58">
        <f>SUM(H11+H13+H20+H22+H24+H26+H30+H38+H46+H48+H28)</f>
        <v>32041733.355322994</v>
      </c>
      <c r="I10" s="58"/>
      <c r="J10" s="59"/>
    </row>
    <row r="11" spans="1:10" ht="15.75" x14ac:dyDescent="0.25">
      <c r="A11" s="329" t="s">
        <v>0</v>
      </c>
      <c r="B11" s="330"/>
      <c r="C11" s="40"/>
      <c r="D11" s="45">
        <f>SUM(D12)</f>
        <v>3197732.94</v>
      </c>
      <c r="E11" s="31"/>
      <c r="F11" s="32"/>
      <c r="G11" s="45">
        <f>SUM(G12)</f>
        <v>3197732.94</v>
      </c>
      <c r="H11" s="45">
        <f>SUM(H12)</f>
        <v>0</v>
      </c>
      <c r="I11" s="45"/>
      <c r="J11" s="33"/>
    </row>
    <row r="12" spans="1:10" ht="210" customHeight="1" x14ac:dyDescent="0.25">
      <c r="A12" s="170">
        <v>1</v>
      </c>
      <c r="B12" s="8" t="s">
        <v>207</v>
      </c>
      <c r="C12" s="8" t="s">
        <v>23</v>
      </c>
      <c r="D12" s="180">
        <v>3197732.94</v>
      </c>
      <c r="E12" s="178">
        <v>1</v>
      </c>
      <c r="F12" s="178">
        <v>1</v>
      </c>
      <c r="G12" s="179">
        <f>SUM(D12*F12)</f>
        <v>3197732.94</v>
      </c>
      <c r="H12" s="179">
        <f>SUM(D12-G12)</f>
        <v>0</v>
      </c>
      <c r="I12" s="179"/>
      <c r="J12" s="136" t="s">
        <v>307</v>
      </c>
    </row>
    <row r="13" spans="1:10" ht="15.75" x14ac:dyDescent="0.25">
      <c r="A13" s="327" t="s">
        <v>7</v>
      </c>
      <c r="B13" s="328"/>
      <c r="C13" s="171"/>
      <c r="D13" s="172">
        <f>SUM(D14:D17)</f>
        <v>30837165.629999999</v>
      </c>
      <c r="E13" s="173"/>
      <c r="F13" s="174"/>
      <c r="G13" s="172">
        <f>SUM(G14:G19)</f>
        <v>32806722.289999999</v>
      </c>
      <c r="H13" s="172">
        <f>SUM(H14:H19)</f>
        <v>3432277.370000002</v>
      </c>
      <c r="I13" s="172"/>
      <c r="J13" s="33"/>
    </row>
    <row r="14" spans="1:10" ht="115.5" customHeight="1" x14ac:dyDescent="0.25">
      <c r="A14" s="175">
        <v>2</v>
      </c>
      <c r="B14" s="176" t="s">
        <v>274</v>
      </c>
      <c r="C14" s="176" t="s">
        <v>86</v>
      </c>
      <c r="D14" s="177">
        <v>742260</v>
      </c>
      <c r="E14" s="178">
        <v>1</v>
      </c>
      <c r="F14" s="178">
        <v>1</v>
      </c>
      <c r="G14" s="179">
        <f>D14*F14</f>
        <v>742260</v>
      </c>
      <c r="H14" s="179">
        <f>SUM(D14-G14)</f>
        <v>0</v>
      </c>
      <c r="I14" s="177"/>
      <c r="J14" s="43" t="s">
        <v>298</v>
      </c>
    </row>
    <row r="15" spans="1:10" ht="178.9" customHeight="1" x14ac:dyDescent="0.25">
      <c r="A15" s="175">
        <v>3</v>
      </c>
      <c r="B15" s="176" t="s">
        <v>84</v>
      </c>
      <c r="C15" s="176"/>
      <c r="D15" s="177">
        <v>5155466.0599999996</v>
      </c>
      <c r="E15" s="178">
        <v>1</v>
      </c>
      <c r="F15" s="178">
        <v>1</v>
      </c>
      <c r="G15" s="180">
        <f>D15*F15</f>
        <v>5155466.0599999996</v>
      </c>
      <c r="H15" s="179">
        <f>SUM(D15-G15)</f>
        <v>0</v>
      </c>
      <c r="I15" s="181"/>
      <c r="J15" s="135" t="s">
        <v>308</v>
      </c>
    </row>
    <row r="16" spans="1:10" ht="300" customHeight="1" x14ac:dyDescent="0.25">
      <c r="A16" s="170">
        <v>5</v>
      </c>
      <c r="B16" s="8" t="s">
        <v>194</v>
      </c>
      <c r="C16" s="8" t="s">
        <v>21</v>
      </c>
      <c r="D16" s="180">
        <v>23660789.57</v>
      </c>
      <c r="E16" s="178">
        <v>0.995</v>
      </c>
      <c r="F16" s="178">
        <v>0.9</v>
      </c>
      <c r="G16" s="180">
        <v>21313281.629999999</v>
      </c>
      <c r="H16" s="223">
        <f>D16-G16</f>
        <v>2347507.9400000013</v>
      </c>
      <c r="I16" s="187" t="s">
        <v>275</v>
      </c>
      <c r="J16" s="89" t="s">
        <v>309</v>
      </c>
    </row>
    <row r="17" spans="1:10" ht="98.25" customHeight="1" x14ac:dyDescent="0.25">
      <c r="A17" s="175">
        <v>6</v>
      </c>
      <c r="B17" s="182" t="s">
        <v>223</v>
      </c>
      <c r="C17" s="183" t="s">
        <v>18</v>
      </c>
      <c r="D17" s="184">
        <v>1278650</v>
      </c>
      <c r="E17" s="185">
        <v>0.98</v>
      </c>
      <c r="F17" s="185">
        <v>0.34</v>
      </c>
      <c r="G17" s="180">
        <v>436414</v>
      </c>
      <c r="H17" s="186">
        <f>SUM(D17-G17)</f>
        <v>842236</v>
      </c>
      <c r="I17" s="187"/>
      <c r="J17" s="83" t="s">
        <v>310</v>
      </c>
    </row>
    <row r="18" spans="1:10" ht="174.6" customHeight="1" x14ac:dyDescent="0.25">
      <c r="A18" s="208">
        <v>7</v>
      </c>
      <c r="B18" s="177" t="s">
        <v>242</v>
      </c>
      <c r="C18" s="177">
        <v>541800</v>
      </c>
      <c r="D18" s="177">
        <v>541800</v>
      </c>
      <c r="E18" s="185">
        <v>1</v>
      </c>
      <c r="F18" s="185">
        <v>0.93</v>
      </c>
      <c r="G18" s="180">
        <f t="shared" ref="G18" si="0">D18*F18</f>
        <v>503874</v>
      </c>
      <c r="H18" s="186">
        <f>SUM(D18-G18)</f>
        <v>37926</v>
      </c>
      <c r="I18" s="177"/>
      <c r="J18" s="89" t="s">
        <v>299</v>
      </c>
    </row>
    <row r="19" spans="1:10" ht="125.25" customHeight="1" x14ac:dyDescent="0.25">
      <c r="A19" s="188">
        <v>8</v>
      </c>
      <c r="B19" s="176" t="s">
        <v>276</v>
      </c>
      <c r="C19" s="176" t="s">
        <v>88</v>
      </c>
      <c r="D19" s="204">
        <v>4860034.03</v>
      </c>
      <c r="E19" s="185">
        <v>0.998</v>
      </c>
      <c r="F19" s="185">
        <v>0.96</v>
      </c>
      <c r="G19" s="180">
        <v>4655426.5999999996</v>
      </c>
      <c r="H19" s="186">
        <f>D19-G19</f>
        <v>204607.43000000063</v>
      </c>
      <c r="I19" s="190"/>
      <c r="J19" s="121" t="s">
        <v>311</v>
      </c>
    </row>
    <row r="20" spans="1:10" ht="15.75" x14ac:dyDescent="0.25">
      <c r="A20" s="327" t="s">
        <v>79</v>
      </c>
      <c r="B20" s="328"/>
      <c r="C20" s="171"/>
      <c r="D20" s="172">
        <f>SUM(D21)</f>
        <v>20365238</v>
      </c>
      <c r="E20" s="173"/>
      <c r="F20" s="174"/>
      <c r="G20" s="174">
        <f>SUM(G21)</f>
        <v>14866623.74</v>
      </c>
      <c r="H20" s="191">
        <f>SUM(H21)</f>
        <v>5498614.2599999998</v>
      </c>
      <c r="I20" s="172"/>
      <c r="J20" s="33"/>
    </row>
    <row r="21" spans="1:10" ht="181.15" customHeight="1" x14ac:dyDescent="0.25">
      <c r="A21" s="170">
        <v>9</v>
      </c>
      <c r="B21" s="8" t="s">
        <v>210</v>
      </c>
      <c r="C21" s="8" t="s">
        <v>22</v>
      </c>
      <c r="D21" s="206">
        <v>20365238</v>
      </c>
      <c r="E21" s="178">
        <v>1</v>
      </c>
      <c r="F21" s="178">
        <v>0.73</v>
      </c>
      <c r="G21" s="180">
        <f>D21*F21</f>
        <v>14866623.74</v>
      </c>
      <c r="H21" s="223">
        <f>SUM(D21-G21)</f>
        <v>5498614.2599999998</v>
      </c>
      <c r="I21" s="179"/>
      <c r="J21" s="89" t="s">
        <v>312</v>
      </c>
    </row>
    <row r="22" spans="1:10" ht="15.75" x14ac:dyDescent="0.25">
      <c r="A22" s="327" t="s">
        <v>74</v>
      </c>
      <c r="B22" s="328"/>
      <c r="C22" s="171"/>
      <c r="D22" s="172">
        <f>SUM(D23)</f>
        <v>848464.43</v>
      </c>
      <c r="E22" s="173"/>
      <c r="F22" s="174"/>
      <c r="G22" s="172">
        <f>SUM(G23)</f>
        <v>812659.23105400009</v>
      </c>
      <c r="H22" s="191">
        <f>SUM(H23)</f>
        <v>35805.19894599996</v>
      </c>
      <c r="I22" s="172"/>
      <c r="J22" s="33"/>
    </row>
    <row r="23" spans="1:10" ht="126.75" customHeight="1" x14ac:dyDescent="0.25">
      <c r="A23" s="170">
        <v>10</v>
      </c>
      <c r="B23" s="209" t="s">
        <v>154</v>
      </c>
      <c r="C23" s="209" t="s">
        <v>24</v>
      </c>
      <c r="D23" s="210">
        <v>848464.43</v>
      </c>
      <c r="E23" s="211">
        <v>1</v>
      </c>
      <c r="F23" s="211">
        <v>0.96</v>
      </c>
      <c r="G23" s="224">
        <v>812659.23105400009</v>
      </c>
      <c r="H23" s="224">
        <f>SUM(D23-G23)</f>
        <v>35805.19894599996</v>
      </c>
      <c r="I23" s="187"/>
      <c r="J23" s="89" t="s">
        <v>300</v>
      </c>
    </row>
    <row r="24" spans="1:10" ht="15.75" x14ac:dyDescent="0.25">
      <c r="A24" s="327" t="s">
        <v>211</v>
      </c>
      <c r="B24" s="328"/>
      <c r="C24" s="171"/>
      <c r="D24" s="172">
        <f>SUM(D25)</f>
        <v>5413130</v>
      </c>
      <c r="E24" s="173"/>
      <c r="F24" s="174"/>
      <c r="G24" s="172">
        <f>SUM(G25)</f>
        <v>4492897.8999999994</v>
      </c>
      <c r="H24" s="172">
        <f>SUM(H25)</f>
        <v>920232.10000000056</v>
      </c>
      <c r="I24" s="172"/>
      <c r="J24" s="33"/>
    </row>
    <row r="25" spans="1:10" ht="178.9" customHeight="1" x14ac:dyDescent="0.25">
      <c r="A25" s="170">
        <v>11</v>
      </c>
      <c r="B25" s="209" t="s">
        <v>196</v>
      </c>
      <c r="C25" s="209"/>
      <c r="D25" s="210">
        <v>5413130</v>
      </c>
      <c r="E25" s="211">
        <v>0.83</v>
      </c>
      <c r="F25" s="211">
        <v>0.83</v>
      </c>
      <c r="G25" s="224">
        <f>D25*F25</f>
        <v>4492897.8999999994</v>
      </c>
      <c r="H25" s="224">
        <f>SUM(D25-G25)</f>
        <v>920232.10000000056</v>
      </c>
      <c r="I25" s="212"/>
      <c r="J25" s="89" t="s">
        <v>313</v>
      </c>
    </row>
    <row r="26" spans="1:10" ht="15.75" x14ac:dyDescent="0.25">
      <c r="A26" s="327" t="s">
        <v>213</v>
      </c>
      <c r="B26" s="328"/>
      <c r="C26" s="171"/>
      <c r="D26" s="172">
        <f>SUM(D27)</f>
        <v>504916</v>
      </c>
      <c r="E26" s="173"/>
      <c r="F26" s="174"/>
      <c r="G26" s="172">
        <f>SUM(G27)</f>
        <v>58317.798000000003</v>
      </c>
      <c r="H26" s="172">
        <f>SUM(H27)</f>
        <v>446598.20199999999</v>
      </c>
      <c r="I26" s="172"/>
      <c r="J26" s="33"/>
    </row>
    <row r="27" spans="1:10" ht="174" customHeight="1" x14ac:dyDescent="0.25">
      <c r="A27" s="170">
        <v>12</v>
      </c>
      <c r="B27" s="8" t="s">
        <v>264</v>
      </c>
      <c r="C27" s="8" t="s">
        <v>27</v>
      </c>
      <c r="D27" s="180">
        <v>504916</v>
      </c>
      <c r="E27" s="178">
        <v>0.65</v>
      </c>
      <c r="F27" s="178">
        <v>0.12</v>
      </c>
      <c r="G27" s="179">
        <f>D27*0.1155</f>
        <v>58317.798000000003</v>
      </c>
      <c r="H27" s="223">
        <f>SUM(D27-G27)</f>
        <v>446598.20199999999</v>
      </c>
      <c r="I27" s="179"/>
      <c r="J27" s="89" t="s">
        <v>314</v>
      </c>
    </row>
    <row r="28" spans="1:10" ht="15.75" x14ac:dyDescent="0.25">
      <c r="A28" s="192"/>
      <c r="B28" s="327" t="s">
        <v>172</v>
      </c>
      <c r="C28" s="328"/>
      <c r="D28" s="191">
        <f>SUM(D29)</f>
        <v>3428578.53</v>
      </c>
      <c r="E28" s="172"/>
      <c r="F28" s="173"/>
      <c r="G28" s="174">
        <f>SUM(G29)</f>
        <v>374057.91762299999</v>
      </c>
      <c r="H28" s="174">
        <f>SUM(H29)</f>
        <v>3054520.612377</v>
      </c>
      <c r="I28" s="172"/>
      <c r="J28" s="45"/>
    </row>
    <row r="29" spans="1:10" ht="302.45" customHeight="1" x14ac:dyDescent="0.25">
      <c r="A29" s="176">
        <v>13</v>
      </c>
      <c r="B29" s="176" t="s">
        <v>244</v>
      </c>
      <c r="C29" s="176" t="s">
        <v>102</v>
      </c>
      <c r="D29" s="204">
        <v>3428578.53</v>
      </c>
      <c r="E29" s="190">
        <v>7</v>
      </c>
      <c r="F29" s="213">
        <v>0.11</v>
      </c>
      <c r="G29" s="224">
        <f>D29*0.1091</f>
        <v>374057.91762299999</v>
      </c>
      <c r="H29" s="223">
        <f>SUM(D29-G29)</f>
        <v>3054520.612377</v>
      </c>
      <c r="I29" s="214"/>
      <c r="J29" s="29" t="s">
        <v>336</v>
      </c>
    </row>
    <row r="30" spans="1:10" ht="15.75" x14ac:dyDescent="0.25">
      <c r="A30" s="327" t="s">
        <v>197</v>
      </c>
      <c r="B30" s="328"/>
      <c r="C30" s="171"/>
      <c r="D30" s="172">
        <f>SUM(D31:D37)</f>
        <v>33916085.239999995</v>
      </c>
      <c r="E30" s="173"/>
      <c r="F30" s="174"/>
      <c r="G30" s="172">
        <f>SUM(G31:G37)</f>
        <v>27067054.158</v>
      </c>
      <c r="H30" s="172">
        <f>SUM(H31:H37)</f>
        <v>6849031.0819999967</v>
      </c>
      <c r="I30" s="172"/>
      <c r="J30" s="33"/>
    </row>
    <row r="31" spans="1:10" ht="77.45" customHeight="1" x14ac:dyDescent="0.25">
      <c r="A31" s="193">
        <v>14</v>
      </c>
      <c r="B31" s="194" t="s">
        <v>208</v>
      </c>
      <c r="C31" s="195" t="s">
        <v>16</v>
      </c>
      <c r="D31" s="196">
        <v>19730605.449999999</v>
      </c>
      <c r="E31" s="197">
        <v>1</v>
      </c>
      <c r="F31" s="197">
        <v>0.98</v>
      </c>
      <c r="G31" s="223">
        <v>19344979.530000001</v>
      </c>
      <c r="H31" s="223">
        <f>(D31-G31)</f>
        <v>385625.91999999806</v>
      </c>
      <c r="I31" s="179"/>
      <c r="J31" s="118" t="s">
        <v>315</v>
      </c>
    </row>
    <row r="32" spans="1:10" ht="112.5" customHeight="1" x14ac:dyDescent="0.25">
      <c r="A32" s="170">
        <v>15</v>
      </c>
      <c r="B32" s="198" t="s">
        <v>212</v>
      </c>
      <c r="C32" s="8" t="s">
        <v>25</v>
      </c>
      <c r="D32" s="180">
        <v>124036.9</v>
      </c>
      <c r="E32" s="178">
        <v>1</v>
      </c>
      <c r="F32" s="178">
        <v>0.92</v>
      </c>
      <c r="G32" s="223">
        <f>SUM(D32*F32)</f>
        <v>114113.948</v>
      </c>
      <c r="H32" s="223">
        <f t="shared" ref="H32:H36" si="1">SUM(D32-G32)</f>
        <v>9922.9519999999902</v>
      </c>
      <c r="I32" s="179"/>
      <c r="J32" s="91" t="s">
        <v>316</v>
      </c>
    </row>
    <row r="33" spans="1:10" ht="281.45" customHeight="1" x14ac:dyDescent="0.25">
      <c r="A33" s="170">
        <v>16</v>
      </c>
      <c r="B33" s="209" t="s">
        <v>199</v>
      </c>
      <c r="C33" s="8" t="s">
        <v>20</v>
      </c>
      <c r="D33" s="180">
        <v>6993000</v>
      </c>
      <c r="E33" s="178">
        <v>0.86</v>
      </c>
      <c r="F33" s="178">
        <v>0.78</v>
      </c>
      <c r="G33" s="179">
        <f>SUM(D33*F33)</f>
        <v>5454540</v>
      </c>
      <c r="H33" s="179">
        <f t="shared" si="1"/>
        <v>1538460</v>
      </c>
      <c r="I33" s="187" t="s">
        <v>294</v>
      </c>
      <c r="J33" s="8" t="s">
        <v>337</v>
      </c>
    </row>
    <row r="34" spans="1:10" ht="111.6" customHeight="1" x14ac:dyDescent="0.25">
      <c r="A34" s="199">
        <v>17</v>
      </c>
      <c r="B34" s="209" t="s">
        <v>218</v>
      </c>
      <c r="C34" s="19" t="s">
        <v>44</v>
      </c>
      <c r="D34" s="186">
        <v>2507137.79</v>
      </c>
      <c r="E34" s="200">
        <v>0.21</v>
      </c>
      <c r="F34" s="200">
        <v>0.34</v>
      </c>
      <c r="G34" s="186">
        <v>851435.46</v>
      </c>
      <c r="H34" s="186">
        <f t="shared" si="1"/>
        <v>1655702.33</v>
      </c>
      <c r="I34" s="186"/>
      <c r="J34" s="91" t="s">
        <v>317</v>
      </c>
    </row>
    <row r="35" spans="1:10" ht="135" customHeight="1" x14ac:dyDescent="0.25">
      <c r="A35" s="199">
        <v>18</v>
      </c>
      <c r="B35" s="198" t="s">
        <v>219</v>
      </c>
      <c r="C35" s="19" t="s">
        <v>46</v>
      </c>
      <c r="D35" s="186">
        <v>995620.59</v>
      </c>
      <c r="E35" s="200">
        <v>1</v>
      </c>
      <c r="F35" s="200">
        <v>0.89</v>
      </c>
      <c r="G35" s="186">
        <v>884098.48</v>
      </c>
      <c r="H35" s="186">
        <f t="shared" si="1"/>
        <v>111522.10999999999</v>
      </c>
      <c r="I35" s="186"/>
      <c r="J35" s="92" t="s">
        <v>318</v>
      </c>
    </row>
    <row r="36" spans="1:10" ht="156" customHeight="1" x14ac:dyDescent="0.25">
      <c r="A36" s="201">
        <v>19</v>
      </c>
      <c r="B36" s="225" t="s">
        <v>130</v>
      </c>
      <c r="C36" s="177">
        <v>1142423.8700000001</v>
      </c>
      <c r="D36" s="186">
        <v>1142423.94</v>
      </c>
      <c r="E36" s="202">
        <v>0.85</v>
      </c>
      <c r="F36" s="202">
        <v>0.17</v>
      </c>
      <c r="G36" s="186">
        <v>191413.79</v>
      </c>
      <c r="H36" s="186">
        <f t="shared" si="1"/>
        <v>951010.14999999991</v>
      </c>
      <c r="I36" s="203" t="s">
        <v>248</v>
      </c>
      <c r="J36" s="92" t="s">
        <v>319</v>
      </c>
    </row>
    <row r="37" spans="1:10" ht="137.44999999999999" customHeight="1" x14ac:dyDescent="0.25">
      <c r="A37" s="201">
        <v>20</v>
      </c>
      <c r="B37" s="176" t="s">
        <v>217</v>
      </c>
      <c r="C37" s="177" t="s">
        <v>21</v>
      </c>
      <c r="D37" s="204">
        <v>2423260.5699999998</v>
      </c>
      <c r="E37" s="202">
        <v>0.05</v>
      </c>
      <c r="F37" s="202">
        <v>0.09</v>
      </c>
      <c r="G37" s="204">
        <v>226472.95</v>
      </c>
      <c r="H37" s="204">
        <v>2196787.6199999996</v>
      </c>
      <c r="I37" s="205" t="s">
        <v>265</v>
      </c>
      <c r="J37" s="92" t="s">
        <v>320</v>
      </c>
    </row>
    <row r="38" spans="1:10" ht="15.75" x14ac:dyDescent="0.25">
      <c r="A38" s="327" t="s">
        <v>134</v>
      </c>
      <c r="B38" s="328"/>
      <c r="C38" s="171"/>
      <c r="D38" s="172">
        <f>SUM(D39:D45)</f>
        <v>48691976.780000001</v>
      </c>
      <c r="E38" s="173"/>
      <c r="F38" s="174"/>
      <c r="G38" s="172">
        <f>SUM(G40:G44)</f>
        <v>27137921.773500003</v>
      </c>
      <c r="H38" s="172">
        <f>SUM(H39:H45)</f>
        <v>11710645.529999997</v>
      </c>
      <c r="I38" s="172"/>
      <c r="J38" s="33"/>
    </row>
    <row r="39" spans="1:10" ht="132.6" customHeight="1" x14ac:dyDescent="0.25">
      <c r="A39" s="215">
        <v>21</v>
      </c>
      <c r="B39" s="226" t="s">
        <v>277</v>
      </c>
      <c r="C39" s="226" t="s">
        <v>135</v>
      </c>
      <c r="D39" s="227">
        <v>10858717.57</v>
      </c>
      <c r="E39" s="228">
        <v>100</v>
      </c>
      <c r="F39" s="211">
        <v>0.9</v>
      </c>
      <c r="G39" s="227">
        <v>9843427.4800000004</v>
      </c>
      <c r="H39" s="227">
        <f>D39-G39</f>
        <v>1015290.0899999999</v>
      </c>
      <c r="I39" s="190"/>
      <c r="J39" s="92" t="s">
        <v>295</v>
      </c>
    </row>
    <row r="40" spans="1:10" ht="309.60000000000002" customHeight="1" x14ac:dyDescent="0.25">
      <c r="A40" s="170">
        <v>22</v>
      </c>
      <c r="B40" s="209" t="s">
        <v>203</v>
      </c>
      <c r="C40" s="209" t="s">
        <v>21</v>
      </c>
      <c r="D40" s="210">
        <v>25430363.359999999</v>
      </c>
      <c r="E40" s="211">
        <v>0.99</v>
      </c>
      <c r="F40" s="211">
        <v>0.69</v>
      </c>
      <c r="G40" s="224">
        <v>17471976.350000001</v>
      </c>
      <c r="H40" s="224">
        <f>SUM(D40-G40)</f>
        <v>7958387.0099999979</v>
      </c>
      <c r="I40" s="187" t="s">
        <v>249</v>
      </c>
      <c r="J40" s="92" t="s">
        <v>321</v>
      </c>
    </row>
    <row r="41" spans="1:10" ht="95.45" customHeight="1" x14ac:dyDescent="0.25">
      <c r="A41" s="170">
        <v>23</v>
      </c>
      <c r="B41" s="209" t="s">
        <v>209</v>
      </c>
      <c r="C41" s="209" t="s">
        <v>17</v>
      </c>
      <c r="D41" s="210">
        <v>304629</v>
      </c>
      <c r="E41" s="211">
        <v>1</v>
      </c>
      <c r="F41" s="211">
        <v>0.91</v>
      </c>
      <c r="G41" s="212">
        <f t="shared" ref="G41:G44" si="2">D41*F41</f>
        <v>277212.39</v>
      </c>
      <c r="H41" s="212">
        <f>SUM(D41-G41)</f>
        <v>27416.609999999986</v>
      </c>
      <c r="I41" s="179"/>
      <c r="J41" s="92" t="s">
        <v>278</v>
      </c>
    </row>
    <row r="42" spans="1:10" ht="172.15" customHeight="1" x14ac:dyDescent="0.25">
      <c r="A42" s="170">
        <v>24</v>
      </c>
      <c r="B42" s="209" t="s">
        <v>202</v>
      </c>
      <c r="C42" s="209" t="s">
        <v>18</v>
      </c>
      <c r="D42" s="210">
        <v>7264000</v>
      </c>
      <c r="E42" s="211">
        <v>1</v>
      </c>
      <c r="F42" s="211">
        <v>0.78</v>
      </c>
      <c r="G42" s="224">
        <v>5653948.8200000003</v>
      </c>
      <c r="H42" s="224">
        <f>SUM(D42-G42)</f>
        <v>1610051.1799999997</v>
      </c>
      <c r="I42" s="179"/>
      <c r="J42" s="92" t="s">
        <v>322</v>
      </c>
    </row>
    <row r="43" spans="1:10" ht="213" customHeight="1" x14ac:dyDescent="0.25">
      <c r="A43" s="170">
        <v>25</v>
      </c>
      <c r="B43" s="8" t="s">
        <v>214</v>
      </c>
      <c r="C43" s="8" t="s">
        <v>19</v>
      </c>
      <c r="D43" s="180">
        <v>3595000</v>
      </c>
      <c r="E43" s="178">
        <v>0.99</v>
      </c>
      <c r="F43" s="178">
        <v>0.81</v>
      </c>
      <c r="G43" s="223">
        <v>2914769.11</v>
      </c>
      <c r="H43" s="223">
        <f>SUM(D43-G43)</f>
        <v>680230.89000000013</v>
      </c>
      <c r="I43" s="179"/>
      <c r="J43" s="92" t="s">
        <v>323</v>
      </c>
    </row>
    <row r="44" spans="1:10" ht="78.75" x14ac:dyDescent="0.25">
      <c r="A44" s="170">
        <v>26</v>
      </c>
      <c r="B44" s="8" t="s">
        <v>200</v>
      </c>
      <c r="C44" s="8" t="s">
        <v>28</v>
      </c>
      <c r="D44" s="180">
        <v>1154950.8500000001</v>
      </c>
      <c r="E44" s="178">
        <v>1</v>
      </c>
      <c r="F44" s="178">
        <v>0.71</v>
      </c>
      <c r="G44" s="223">
        <f t="shared" si="2"/>
        <v>820015.10349999997</v>
      </c>
      <c r="H44" s="204">
        <v>334953.75</v>
      </c>
      <c r="I44" s="187"/>
      <c r="J44" s="92" t="s">
        <v>279</v>
      </c>
    </row>
    <row r="45" spans="1:10" ht="115.15" customHeight="1" x14ac:dyDescent="0.25">
      <c r="A45" s="207">
        <v>27</v>
      </c>
      <c r="B45" s="177" t="s">
        <v>141</v>
      </c>
      <c r="C45" s="176" t="s">
        <v>140</v>
      </c>
      <c r="D45" s="189">
        <v>84316</v>
      </c>
      <c r="E45" s="190">
        <v>7</v>
      </c>
      <c r="F45" s="190">
        <v>0</v>
      </c>
      <c r="G45" s="179">
        <f>D45*F45</f>
        <v>0</v>
      </c>
      <c r="H45" s="189">
        <v>84316</v>
      </c>
      <c r="I45" s="190"/>
      <c r="J45" s="92" t="s">
        <v>324</v>
      </c>
    </row>
    <row r="46" spans="1:10" ht="15.75" x14ac:dyDescent="0.25">
      <c r="A46" s="327" t="s">
        <v>172</v>
      </c>
      <c r="B46" s="328"/>
      <c r="C46" s="171"/>
      <c r="D46" s="172">
        <f>SUM(D47)</f>
        <v>161142</v>
      </c>
      <c r="E46" s="173"/>
      <c r="F46" s="174"/>
      <c r="G46" s="172">
        <f>SUM(G47)</f>
        <v>67133</v>
      </c>
      <c r="H46" s="172">
        <f>SUM(H47)</f>
        <v>94009</v>
      </c>
      <c r="I46" s="172"/>
      <c r="J46" s="33"/>
    </row>
    <row r="47" spans="1:10" ht="108" customHeight="1" x14ac:dyDescent="0.25">
      <c r="A47" s="170">
        <v>28</v>
      </c>
      <c r="B47" s="8" t="s">
        <v>29</v>
      </c>
      <c r="C47" s="216"/>
      <c r="D47" s="180">
        <v>161142</v>
      </c>
      <c r="E47" s="178">
        <v>1</v>
      </c>
      <c r="F47" s="178">
        <v>0.41660771245237121</v>
      </c>
      <c r="G47" s="204">
        <v>67133</v>
      </c>
      <c r="H47" s="204">
        <f>SUM(D47-G47)</f>
        <v>94009</v>
      </c>
      <c r="I47" s="189"/>
      <c r="J47" s="92" t="s">
        <v>325</v>
      </c>
    </row>
    <row r="48" spans="1:10" ht="15.75" x14ac:dyDescent="0.25">
      <c r="A48" s="327" t="s">
        <v>147</v>
      </c>
      <c r="B48" s="328"/>
      <c r="C48" s="171"/>
      <c r="D48" s="172">
        <f>SUM(D49)</f>
        <v>6868854.4500000002</v>
      </c>
      <c r="E48" s="173"/>
      <c r="F48" s="174"/>
      <c r="G48" s="172">
        <f>SUM(G49)</f>
        <v>6868854.4500000002</v>
      </c>
      <c r="H48" s="172">
        <f>SUM(H49)</f>
        <v>0</v>
      </c>
      <c r="I48" s="172"/>
      <c r="J48" s="33"/>
    </row>
    <row r="49" spans="1:10" ht="121.5" customHeight="1" x14ac:dyDescent="0.25">
      <c r="A49" s="170">
        <v>29</v>
      </c>
      <c r="B49" s="8" t="s">
        <v>215</v>
      </c>
      <c r="C49" s="8" t="s">
        <v>20</v>
      </c>
      <c r="D49" s="180">
        <v>6868854.4500000002</v>
      </c>
      <c r="E49" s="178">
        <v>1</v>
      </c>
      <c r="F49" s="178">
        <v>1</v>
      </c>
      <c r="G49" s="204">
        <f>SUM(D49*F49)</f>
        <v>6868854.4500000002</v>
      </c>
      <c r="H49" s="189">
        <f>SUM(D49-G49)</f>
        <v>0</v>
      </c>
      <c r="I49" s="189"/>
      <c r="J49" s="43" t="s">
        <v>326</v>
      </c>
    </row>
    <row r="51" spans="1:10" ht="16.5" x14ac:dyDescent="0.3">
      <c r="B51" s="1"/>
      <c r="C51" s="1"/>
      <c r="D51" s="1"/>
    </row>
    <row r="52" spans="1:10" ht="16.5" x14ac:dyDescent="0.3">
      <c r="B52" s="1"/>
      <c r="C52" s="1"/>
      <c r="D52" s="1"/>
    </row>
  </sheetData>
  <sheetProtection formatCells="0" formatColumns="0" formatRows="0" insertColumns="0" insertRows="0" insertHyperlinks="0" deleteColumns="0" deleteRows="0" sort="0" autoFilter="0" pivotTables="0"/>
  <mergeCells count="18">
    <mergeCell ref="A6:J6"/>
    <mergeCell ref="A7:J7"/>
    <mergeCell ref="B28:C28"/>
    <mergeCell ref="A1:J1"/>
    <mergeCell ref="A10:B10"/>
    <mergeCell ref="A3:J3"/>
    <mergeCell ref="A2:J2"/>
    <mergeCell ref="A5:J5"/>
    <mergeCell ref="A48:B48"/>
    <mergeCell ref="A20:B20"/>
    <mergeCell ref="A26:B26"/>
    <mergeCell ref="A22:B22"/>
    <mergeCell ref="A11:B11"/>
    <mergeCell ref="A13:B13"/>
    <mergeCell ref="A24:B24"/>
    <mergeCell ref="A46:B46"/>
    <mergeCell ref="A30:B30"/>
    <mergeCell ref="A38:B38"/>
  </mergeCells>
  <pageMargins left="0.70866141732283472" right="0.70866141732283472" top="0.74803149606299213" bottom="0.74803149606299213" header="0.31496062992125984" footer="0.31496062992125984"/>
  <pageSetup scale="75" orientation="landscape" r:id="rId1"/>
  <ignoredErrors>
    <ignoredError sqref="G12 G46:H46 H12:H13 G38 H23:H24 H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4"/>
  <sheetViews>
    <sheetView zoomScale="75" zoomScaleNormal="75" workbookViewId="0">
      <pane ySplit="6" topLeftCell="A24" activePane="bottomLeft" state="frozen"/>
      <selection pane="bottomLeft" activeCell="I4" sqref="I4"/>
    </sheetView>
  </sheetViews>
  <sheetFormatPr baseColWidth="10" defaultRowHeight="15" x14ac:dyDescent="0.25"/>
  <cols>
    <col min="1" max="1" width="4" customWidth="1"/>
    <col min="2" max="2" width="24" customWidth="1"/>
    <col min="3" max="3" width="18.28515625" hidden="1" customWidth="1"/>
    <col min="4" max="4" width="17.85546875" customWidth="1"/>
    <col min="6" max="6" width="13.5703125" customWidth="1"/>
    <col min="7" max="7" width="16.140625" customWidth="1"/>
    <col min="8" max="8" width="21.5703125" customWidth="1"/>
    <col min="9" max="9" width="34.7109375" customWidth="1"/>
  </cols>
  <sheetData>
    <row r="1" spans="1:9" ht="15.75" x14ac:dyDescent="0.25">
      <c r="A1" s="308" t="s">
        <v>1</v>
      </c>
      <c r="B1" s="308"/>
      <c r="C1" s="308"/>
      <c r="D1" s="308"/>
      <c r="E1" s="308"/>
      <c r="F1" s="308"/>
      <c r="G1" s="308"/>
      <c r="H1" s="308"/>
      <c r="I1" s="308"/>
    </row>
    <row r="2" spans="1:9" ht="15.75" x14ac:dyDescent="0.25">
      <c r="A2" s="307" t="s">
        <v>12</v>
      </c>
      <c r="B2" s="307"/>
      <c r="C2" s="307"/>
      <c r="D2" s="307"/>
      <c r="E2" s="307"/>
      <c r="F2" s="307"/>
      <c r="G2" s="307"/>
      <c r="H2" s="307"/>
      <c r="I2" s="307"/>
    </row>
    <row r="3" spans="1:9" ht="15.75" x14ac:dyDescent="0.25">
      <c r="A3" s="308" t="s">
        <v>49</v>
      </c>
      <c r="B3" s="308"/>
      <c r="C3" s="308"/>
      <c r="D3" s="308"/>
      <c r="E3" s="308"/>
      <c r="F3" s="308"/>
      <c r="G3" s="308"/>
      <c r="H3" s="308"/>
      <c r="I3" s="308"/>
    </row>
    <row r="4" spans="1:9" ht="16.5" thickBot="1" x14ac:dyDescent="0.3">
      <c r="A4" s="10"/>
      <c r="B4" s="10"/>
      <c r="C4" s="10"/>
      <c r="D4" s="10"/>
      <c r="E4" s="10"/>
      <c r="F4" s="10"/>
      <c r="G4" s="10"/>
      <c r="H4" s="10"/>
      <c r="I4" s="283" t="s">
        <v>381</v>
      </c>
    </row>
    <row r="5" spans="1:9" ht="44.45" customHeight="1" x14ac:dyDescent="0.25">
      <c r="A5" s="61"/>
      <c r="B5" s="62" t="s">
        <v>13</v>
      </c>
      <c r="C5" s="62" t="s">
        <v>14</v>
      </c>
      <c r="D5" s="62" t="s">
        <v>30</v>
      </c>
      <c r="E5" s="62" t="s">
        <v>54</v>
      </c>
      <c r="F5" s="62" t="s">
        <v>60</v>
      </c>
      <c r="G5" s="62" t="s">
        <v>55</v>
      </c>
      <c r="H5" s="62" t="s">
        <v>32</v>
      </c>
      <c r="I5" s="62" t="s">
        <v>15</v>
      </c>
    </row>
    <row r="6" spans="1:9" ht="12.75" customHeight="1" x14ac:dyDescent="0.25">
      <c r="A6" s="63"/>
      <c r="B6" s="80" t="s">
        <v>11</v>
      </c>
      <c r="C6" s="81"/>
      <c r="D6" s="82">
        <f>SUM(D7+D9+D15)</f>
        <v>71168022.719999999</v>
      </c>
      <c r="E6" s="81"/>
      <c r="F6" s="81"/>
      <c r="G6" s="82">
        <f>SUM(G7+G9+G15)</f>
        <v>30546699.305187996</v>
      </c>
      <c r="H6" s="82">
        <f>SUM(H7+H9+H15)</f>
        <v>40621323.414811999</v>
      </c>
      <c r="I6" s="63"/>
    </row>
    <row r="7" spans="1:9" x14ac:dyDescent="0.25">
      <c r="A7" s="332" t="s">
        <v>74</v>
      </c>
      <c r="B7" s="333"/>
      <c r="C7" s="64"/>
      <c r="D7" s="65">
        <f>SUM(D8)</f>
        <v>968749.89</v>
      </c>
      <c r="E7" s="66"/>
      <c r="F7" s="67"/>
      <c r="G7" s="65">
        <f>SUM(G8)</f>
        <v>526927.56000000006</v>
      </c>
      <c r="H7" s="65">
        <f>SUM(H8)</f>
        <v>441822.32999999996</v>
      </c>
      <c r="I7" s="68"/>
    </row>
    <row r="8" spans="1:9" ht="150.6" customHeight="1" x14ac:dyDescent="0.25">
      <c r="A8" s="69">
        <v>1</v>
      </c>
      <c r="B8" s="217" t="s">
        <v>221</v>
      </c>
      <c r="C8" s="70" t="s">
        <v>50</v>
      </c>
      <c r="D8" s="71">
        <v>968749.89</v>
      </c>
      <c r="E8" s="72">
        <v>0.7</v>
      </c>
      <c r="F8" s="72">
        <v>0.54</v>
      </c>
      <c r="G8" s="71">
        <v>526927.56000000006</v>
      </c>
      <c r="H8" s="71">
        <f t="shared" ref="H8:H19" si="0">SUM(D8-G8)</f>
        <v>441822.32999999996</v>
      </c>
      <c r="I8" s="47" t="s">
        <v>280</v>
      </c>
    </row>
    <row r="9" spans="1:9" x14ac:dyDescent="0.25">
      <c r="A9" s="332" t="s">
        <v>7</v>
      </c>
      <c r="B9" s="333"/>
      <c r="C9" s="64"/>
      <c r="D9" s="65">
        <f>SUM(D10:D14)</f>
        <v>39193367.839999996</v>
      </c>
      <c r="E9" s="66"/>
      <c r="F9" s="73"/>
      <c r="G9" s="65">
        <f>SUM(G10:G14)</f>
        <v>21842712.205187999</v>
      </c>
      <c r="H9" s="65">
        <f>SUM(H10:H14)</f>
        <v>17350655.634811997</v>
      </c>
      <c r="I9" s="68"/>
    </row>
    <row r="10" spans="1:9" ht="253.5" customHeight="1" x14ac:dyDescent="0.25">
      <c r="A10" s="69">
        <v>2</v>
      </c>
      <c r="B10" s="217" t="s">
        <v>222</v>
      </c>
      <c r="C10" s="70" t="s">
        <v>51</v>
      </c>
      <c r="D10" s="71">
        <v>5777412.5199999996</v>
      </c>
      <c r="E10" s="72">
        <v>0.95</v>
      </c>
      <c r="F10" s="72">
        <v>0.95</v>
      </c>
      <c r="G10" s="71">
        <v>5470631.9151879996</v>
      </c>
      <c r="H10" s="71">
        <f t="shared" si="0"/>
        <v>306780.60481199995</v>
      </c>
      <c r="I10" s="47" t="s">
        <v>327</v>
      </c>
    </row>
    <row r="11" spans="1:9" ht="261" customHeight="1" x14ac:dyDescent="0.25">
      <c r="A11" s="69">
        <v>3</v>
      </c>
      <c r="B11" s="218" t="s">
        <v>228</v>
      </c>
      <c r="C11" s="70" t="s">
        <v>53</v>
      </c>
      <c r="D11" s="71">
        <v>5691558.9100000001</v>
      </c>
      <c r="E11" s="72">
        <v>0.8</v>
      </c>
      <c r="F11" s="72">
        <v>0.79</v>
      </c>
      <c r="G11" s="71">
        <v>4501420.79</v>
      </c>
      <c r="H11" s="71">
        <f>SUM(D11-G11)</f>
        <v>1190138.1200000001</v>
      </c>
      <c r="I11" s="47" t="s">
        <v>328</v>
      </c>
    </row>
    <row r="12" spans="1:9" ht="147" customHeight="1" x14ac:dyDescent="0.25">
      <c r="A12" s="69">
        <v>4</v>
      </c>
      <c r="B12" s="218" t="s">
        <v>229</v>
      </c>
      <c r="C12" s="70" t="s">
        <v>53</v>
      </c>
      <c r="D12" s="71">
        <v>9998203.8699999992</v>
      </c>
      <c r="E12" s="72">
        <v>0</v>
      </c>
      <c r="F12" s="72">
        <v>0</v>
      </c>
      <c r="G12" s="71">
        <f>D12*F12</f>
        <v>0</v>
      </c>
      <c r="H12" s="71">
        <f>SUM(D12-G12)</f>
        <v>9998203.8699999992</v>
      </c>
      <c r="I12" s="47" t="s">
        <v>329</v>
      </c>
    </row>
    <row r="13" spans="1:9" ht="141" customHeight="1" x14ac:dyDescent="0.25">
      <c r="A13" s="69">
        <v>5</v>
      </c>
      <c r="B13" s="218" t="s">
        <v>230</v>
      </c>
      <c r="C13" s="70" t="s">
        <v>53</v>
      </c>
      <c r="D13" s="71">
        <v>4962042.54</v>
      </c>
      <c r="E13" s="72">
        <v>0</v>
      </c>
      <c r="F13" s="72">
        <v>0</v>
      </c>
      <c r="G13" s="71">
        <f>D13*F13</f>
        <v>0</v>
      </c>
      <c r="H13" s="71">
        <f>SUM(D13-G13)</f>
        <v>4962042.54</v>
      </c>
      <c r="I13" s="47" t="s">
        <v>330</v>
      </c>
    </row>
    <row r="14" spans="1:9" ht="219.75" customHeight="1" x14ac:dyDescent="0.25">
      <c r="A14" s="69">
        <v>6</v>
      </c>
      <c r="B14" s="217" t="s">
        <v>195</v>
      </c>
      <c r="C14" s="70" t="s">
        <v>53</v>
      </c>
      <c r="D14" s="71">
        <v>12764150</v>
      </c>
      <c r="E14" s="72">
        <v>0.99</v>
      </c>
      <c r="F14" s="72">
        <v>0.93</v>
      </c>
      <c r="G14" s="71">
        <f>D14*F14</f>
        <v>11870659.5</v>
      </c>
      <c r="H14" s="71">
        <f>SUM(D14-G14)</f>
        <v>893490.5</v>
      </c>
      <c r="I14" s="47" t="s">
        <v>281</v>
      </c>
    </row>
    <row r="15" spans="1:9" x14ac:dyDescent="0.25">
      <c r="A15" s="332" t="s">
        <v>197</v>
      </c>
      <c r="B15" s="333"/>
      <c r="C15" s="64"/>
      <c r="D15" s="65">
        <f>SUM(D16:D24)</f>
        <v>31005904.990000002</v>
      </c>
      <c r="E15" s="66"/>
      <c r="F15" s="73"/>
      <c r="G15" s="65">
        <f>SUM(G16:G24)</f>
        <v>8177059.54</v>
      </c>
      <c r="H15" s="65">
        <f>SUM(H16:H24)</f>
        <v>22828845.450000003</v>
      </c>
      <c r="I15" s="68"/>
    </row>
    <row r="16" spans="1:9" ht="114.75" customHeight="1" x14ac:dyDescent="0.25">
      <c r="A16" s="69">
        <v>7</v>
      </c>
      <c r="B16" s="217" t="s">
        <v>224</v>
      </c>
      <c r="C16" s="74" t="s">
        <v>53</v>
      </c>
      <c r="D16" s="75">
        <v>10897845.41</v>
      </c>
      <c r="E16" s="72">
        <v>0.13</v>
      </c>
      <c r="F16" s="72">
        <v>0.3</v>
      </c>
      <c r="G16" s="71">
        <v>3227467</v>
      </c>
      <c r="H16" s="71">
        <f t="shared" si="0"/>
        <v>7670378.4100000001</v>
      </c>
      <c r="I16" s="89" t="s">
        <v>338</v>
      </c>
    </row>
    <row r="17" spans="1:9" ht="107.25" customHeight="1" x14ac:dyDescent="0.25">
      <c r="A17" s="69">
        <v>8</v>
      </c>
      <c r="B17" s="219" t="s">
        <v>225</v>
      </c>
      <c r="C17" s="70" t="s">
        <v>53</v>
      </c>
      <c r="D17" s="71">
        <v>4490029.2300000004</v>
      </c>
      <c r="E17" s="72">
        <v>0.35</v>
      </c>
      <c r="F17" s="72">
        <v>0.26</v>
      </c>
      <c r="G17" s="71">
        <v>1188159.69</v>
      </c>
      <c r="H17" s="71">
        <f t="shared" si="0"/>
        <v>3301869.5400000005</v>
      </c>
      <c r="I17" s="89" t="s">
        <v>282</v>
      </c>
    </row>
    <row r="18" spans="1:9" ht="108" customHeight="1" x14ac:dyDescent="0.25">
      <c r="A18" s="69">
        <v>9</v>
      </c>
      <c r="B18" s="219" t="s">
        <v>226</v>
      </c>
      <c r="C18" s="12" t="s">
        <v>53</v>
      </c>
      <c r="D18" s="71">
        <v>5887449.0300000003</v>
      </c>
      <c r="E18" s="72">
        <v>0</v>
      </c>
      <c r="F18" s="72">
        <v>0.2</v>
      </c>
      <c r="G18" s="71">
        <v>1177529.81</v>
      </c>
      <c r="H18" s="71">
        <f t="shared" si="0"/>
        <v>4709919.2200000007</v>
      </c>
      <c r="I18" s="89" t="s">
        <v>283</v>
      </c>
    </row>
    <row r="19" spans="1:9" ht="104.45" customHeight="1" x14ac:dyDescent="0.25">
      <c r="A19" s="69">
        <v>10</v>
      </c>
      <c r="B19" s="219" t="s">
        <v>227</v>
      </c>
      <c r="C19" s="12" t="s">
        <v>53</v>
      </c>
      <c r="D19" s="71">
        <v>5991593.2800000003</v>
      </c>
      <c r="E19" s="72">
        <v>0.04</v>
      </c>
      <c r="F19" s="72">
        <v>0.2</v>
      </c>
      <c r="G19" s="71">
        <v>1198318.6599999999</v>
      </c>
      <c r="H19" s="71">
        <f t="shared" si="0"/>
        <v>4793274.62</v>
      </c>
      <c r="I19" s="89" t="s">
        <v>285</v>
      </c>
    </row>
    <row r="20" spans="1:9" ht="119.25" customHeight="1" x14ac:dyDescent="0.25">
      <c r="A20" s="122">
        <v>11</v>
      </c>
      <c r="B20" s="219" t="s">
        <v>198</v>
      </c>
      <c r="C20" s="44"/>
      <c r="D20" s="71">
        <v>516348.86</v>
      </c>
      <c r="E20" s="72">
        <v>1</v>
      </c>
      <c r="F20" s="72">
        <v>0.82</v>
      </c>
      <c r="G20" s="71">
        <v>422525.16</v>
      </c>
      <c r="H20" s="71">
        <f>SUM(D20-G20)</f>
        <v>93823.700000000012</v>
      </c>
      <c r="I20" s="89" t="s">
        <v>284</v>
      </c>
    </row>
    <row r="21" spans="1:9" ht="123.75" customHeight="1" x14ac:dyDescent="0.25">
      <c r="A21" s="69">
        <v>12</v>
      </c>
      <c r="B21" s="219" t="s">
        <v>231</v>
      </c>
      <c r="C21" s="44" t="s">
        <v>45</v>
      </c>
      <c r="D21" s="71">
        <v>706296.3</v>
      </c>
      <c r="E21" s="72">
        <v>1</v>
      </c>
      <c r="F21" s="72">
        <v>0.92</v>
      </c>
      <c r="G21" s="71">
        <v>647438.34</v>
      </c>
      <c r="H21" s="71">
        <f>SUM(D21-G21)</f>
        <v>58857.960000000079</v>
      </c>
      <c r="I21" s="89" t="s">
        <v>286</v>
      </c>
    </row>
    <row r="22" spans="1:9" ht="132" customHeight="1" x14ac:dyDescent="0.25">
      <c r="A22" s="69">
        <v>13</v>
      </c>
      <c r="B22" s="137" t="s">
        <v>220</v>
      </c>
      <c r="C22" s="77" t="s">
        <v>47</v>
      </c>
      <c r="D22" s="71">
        <v>324276.88</v>
      </c>
      <c r="E22" s="72">
        <v>0.7</v>
      </c>
      <c r="F22" s="72">
        <v>0.31</v>
      </c>
      <c r="G22" s="71">
        <v>101521.28</v>
      </c>
      <c r="H22" s="71">
        <f>SUM(D22-G22)</f>
        <v>222755.6</v>
      </c>
      <c r="I22" s="89" t="s">
        <v>355</v>
      </c>
    </row>
    <row r="23" spans="1:9" ht="262.5" customHeight="1" x14ac:dyDescent="0.25">
      <c r="A23" s="123">
        <v>14</v>
      </c>
      <c r="B23" s="137" t="s">
        <v>201</v>
      </c>
      <c r="C23" s="49" t="s">
        <v>48</v>
      </c>
      <c r="D23" s="71">
        <v>1871500</v>
      </c>
      <c r="E23" s="72">
        <v>7.0000000000000007E-2</v>
      </c>
      <c r="F23" s="72">
        <v>0.11</v>
      </c>
      <c r="G23" s="71">
        <v>214099.6</v>
      </c>
      <c r="H23" s="71">
        <f>SUM(D23-G23)</f>
        <v>1657400.4</v>
      </c>
      <c r="I23" s="89" t="s">
        <v>356</v>
      </c>
    </row>
    <row r="24" spans="1:9" ht="122.45" customHeight="1" x14ac:dyDescent="0.25">
      <c r="A24" s="124">
        <v>15</v>
      </c>
      <c r="B24" s="220" t="s">
        <v>287</v>
      </c>
      <c r="C24" s="35" t="s">
        <v>125</v>
      </c>
      <c r="D24" s="71">
        <v>320566</v>
      </c>
      <c r="E24" s="72">
        <v>0.5</v>
      </c>
      <c r="F24" s="72">
        <v>0</v>
      </c>
      <c r="G24" s="71">
        <v>0</v>
      </c>
      <c r="H24" s="71">
        <v>320566</v>
      </c>
      <c r="I24" s="89" t="s">
        <v>331</v>
      </c>
    </row>
  </sheetData>
  <sheetProtection formatCells="0" formatColumns="0" formatRows="0" insertColumns="0" insertRows="0" insertHyperlinks="0" deleteColumns="0" deleteRows="0" sort="0" autoFilter="0" pivotTables="0"/>
  <mergeCells count="6">
    <mergeCell ref="A15:B15"/>
    <mergeCell ref="A1:I1"/>
    <mergeCell ref="A2:I2"/>
    <mergeCell ref="A3:I3"/>
    <mergeCell ref="A7:B7"/>
    <mergeCell ref="A9:B9"/>
  </mergeCells>
  <pageMargins left="0.70866141732283472" right="0.70866141732283472" top="0.74803149606299213" bottom="0.74803149606299213" header="0.31496062992125984" footer="0.31496062992125984"/>
  <pageSetup scale="80" orientation="landscape" r:id="rId1"/>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12"/>
  <sheetViews>
    <sheetView workbookViewId="0">
      <selection activeCell="F7" sqref="F7"/>
    </sheetView>
  </sheetViews>
  <sheetFormatPr baseColWidth="10" defaultRowHeight="15" x14ac:dyDescent="0.25"/>
  <cols>
    <col min="1" max="1" width="5.42578125" customWidth="1"/>
    <col min="2" max="2" width="28.28515625" customWidth="1"/>
    <col min="3" max="3" width="16.5703125" hidden="1" customWidth="1"/>
    <col min="4" max="4" width="16.85546875" customWidth="1"/>
    <col min="5" max="5" width="14.140625" customWidth="1"/>
    <col min="6" max="6" width="13.28515625" customWidth="1"/>
    <col min="7" max="7" width="14.42578125" customWidth="1"/>
    <col min="8" max="8" width="17.140625" customWidth="1"/>
    <col min="9" max="9" width="41.140625" customWidth="1"/>
  </cols>
  <sheetData>
    <row r="1" spans="1:9" ht="15.75" x14ac:dyDescent="0.25">
      <c r="B1" s="297" t="s">
        <v>1</v>
      </c>
      <c r="C1" s="297"/>
      <c r="D1" s="297"/>
      <c r="E1" s="297"/>
      <c r="F1" s="297"/>
      <c r="G1" s="297"/>
      <c r="H1" s="297"/>
      <c r="I1" s="297"/>
    </row>
    <row r="2" spans="1:9" ht="15.75" x14ac:dyDescent="0.25">
      <c r="B2" s="307" t="s">
        <v>12</v>
      </c>
      <c r="C2" s="307"/>
      <c r="D2" s="307"/>
      <c r="E2" s="307"/>
      <c r="F2" s="307"/>
      <c r="G2" s="307"/>
      <c r="H2" s="307"/>
      <c r="I2" s="307"/>
    </row>
    <row r="3" spans="1:9" ht="15.75" x14ac:dyDescent="0.25">
      <c r="B3" s="308" t="s">
        <v>56</v>
      </c>
      <c r="C3" s="308"/>
      <c r="D3" s="308"/>
      <c r="E3" s="308"/>
      <c r="F3" s="308"/>
      <c r="G3" s="308"/>
      <c r="H3" s="308"/>
      <c r="I3" s="308"/>
    </row>
    <row r="4" spans="1:9" ht="15.75" x14ac:dyDescent="0.25">
      <c r="B4" s="10"/>
      <c r="C4" s="10"/>
      <c r="D4" s="10"/>
      <c r="E4" s="10"/>
      <c r="F4" s="10"/>
      <c r="G4" s="10"/>
      <c r="H4" s="10"/>
      <c r="I4" s="10"/>
    </row>
    <row r="5" spans="1:9" ht="47.25" x14ac:dyDescent="0.25">
      <c r="A5" s="16" t="s">
        <v>2</v>
      </c>
      <c r="B5" s="16" t="s">
        <v>41</v>
      </c>
      <c r="C5" s="9" t="s">
        <v>14</v>
      </c>
      <c r="D5" s="9" t="s">
        <v>30</v>
      </c>
      <c r="E5" s="9" t="s">
        <v>42</v>
      </c>
      <c r="F5" s="9" t="s">
        <v>43</v>
      </c>
      <c r="G5" s="9" t="s">
        <v>55</v>
      </c>
      <c r="H5" s="9" t="s">
        <v>32</v>
      </c>
      <c r="I5" s="9" t="s">
        <v>15</v>
      </c>
    </row>
    <row r="6" spans="1:9" ht="15.75" x14ac:dyDescent="0.25">
      <c r="A6" s="57"/>
      <c r="B6" s="334" t="s">
        <v>6</v>
      </c>
      <c r="C6" s="334"/>
      <c r="D6" s="58">
        <f>SUM(D7:D9)</f>
        <v>14312030.520000001</v>
      </c>
      <c r="E6" s="58"/>
      <c r="F6" s="59"/>
      <c r="G6" s="59"/>
      <c r="H6" s="58">
        <f>SUM(H7:H9)</f>
        <v>4630862.6595999999</v>
      </c>
      <c r="I6" s="58"/>
    </row>
    <row r="7" spans="1:9" ht="33" customHeight="1" x14ac:dyDescent="0.25">
      <c r="A7" s="11">
        <v>1</v>
      </c>
      <c r="B7" s="18" t="s">
        <v>57</v>
      </c>
      <c r="C7" s="11" t="s">
        <v>36</v>
      </c>
      <c r="D7" s="13">
        <v>3143588.8</v>
      </c>
      <c r="E7" s="229">
        <v>0.35</v>
      </c>
      <c r="F7" s="229">
        <v>0.35</v>
      </c>
      <c r="G7" s="13">
        <f>(D7*F7)</f>
        <v>1100256.0799999998</v>
      </c>
      <c r="H7" s="13">
        <f>D7-G7</f>
        <v>2043332.72</v>
      </c>
      <c r="I7" s="48" t="s">
        <v>37</v>
      </c>
    </row>
    <row r="8" spans="1:9" ht="66.75" customHeight="1" x14ac:dyDescent="0.25">
      <c r="A8" s="14">
        <v>2</v>
      </c>
      <c r="B8" s="19" t="s">
        <v>58</v>
      </c>
      <c r="C8" s="12" t="s">
        <v>38</v>
      </c>
      <c r="D8" s="13">
        <v>11074500</v>
      </c>
      <c r="E8" s="15">
        <v>0.66</v>
      </c>
      <c r="F8" s="15">
        <v>0.77</v>
      </c>
      <c r="G8" s="13">
        <f>(D8*F8)</f>
        <v>8527365</v>
      </c>
      <c r="H8" s="13">
        <f>D8-G8</f>
        <v>2547135</v>
      </c>
      <c r="I8" s="49" t="s">
        <v>39</v>
      </c>
    </row>
    <row r="9" spans="1:9" ht="49.5" customHeight="1" x14ac:dyDescent="0.25">
      <c r="A9" s="14">
        <v>3</v>
      </c>
      <c r="B9" s="19" t="s">
        <v>59</v>
      </c>
      <c r="C9" s="12" t="s">
        <v>40</v>
      </c>
      <c r="D9" s="13">
        <v>93941.72</v>
      </c>
      <c r="E9" s="15">
        <v>1</v>
      </c>
      <c r="F9" s="15">
        <v>0.56999999999999995</v>
      </c>
      <c r="G9" s="13">
        <f>(D9*F9)</f>
        <v>53546.780399999996</v>
      </c>
      <c r="H9" s="13">
        <f>D9-G9</f>
        <v>40394.939600000005</v>
      </c>
      <c r="I9" s="49" t="s">
        <v>216</v>
      </c>
    </row>
    <row r="11" spans="1:9" ht="16.5" x14ac:dyDescent="0.3">
      <c r="A11" s="335"/>
      <c r="B11" s="335"/>
    </row>
    <row r="12" spans="1:9" ht="16.5" x14ac:dyDescent="0.3">
      <c r="A12" s="60"/>
      <c r="B12" s="60"/>
    </row>
  </sheetData>
  <sheetProtection formatCells="0" formatRows="0" insertColumns="0" insertRows="0" insertHyperlinks="0" deleteColumns="0" deleteRows="0" sort="0" autoFilter="0" pivotTables="0"/>
  <mergeCells count="5">
    <mergeCell ref="B1:I1"/>
    <mergeCell ref="B2:I2"/>
    <mergeCell ref="B3:I3"/>
    <mergeCell ref="B6:C6"/>
    <mergeCell ref="A11:B11"/>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80" zoomScaleNormal="80" workbookViewId="0">
      <selection activeCell="E39" sqref="E39"/>
    </sheetView>
  </sheetViews>
  <sheetFormatPr baseColWidth="10" defaultRowHeight="15" x14ac:dyDescent="0.25"/>
  <cols>
    <col min="1" max="1" width="5" customWidth="1"/>
    <col min="2" max="2" width="16" customWidth="1"/>
    <col min="3" max="3" width="0" hidden="1" customWidth="1"/>
    <col min="4" max="4" width="45.140625" customWidth="1"/>
    <col min="5" max="5" width="19.28515625" customWidth="1"/>
    <col min="6" max="6" width="15.5703125" style="53" customWidth="1"/>
    <col min="7" max="7" width="12.140625" bestFit="1" customWidth="1"/>
    <col min="8" max="8" width="15.42578125" customWidth="1"/>
    <col min="9" max="20" width="11.42578125" style="50"/>
  </cols>
  <sheetData>
    <row r="1" spans="1:8" ht="15.75" x14ac:dyDescent="0.25">
      <c r="A1" s="297" t="s">
        <v>1</v>
      </c>
      <c r="B1" s="297"/>
      <c r="C1" s="297"/>
      <c r="D1" s="297"/>
      <c r="E1" s="297"/>
      <c r="F1" s="297"/>
      <c r="G1" s="297"/>
      <c r="H1" s="297"/>
    </row>
    <row r="2" spans="1:8" ht="15.75" x14ac:dyDescent="0.25">
      <c r="A2" s="139"/>
      <c r="B2" s="139"/>
      <c r="C2" s="139"/>
      <c r="D2" s="139"/>
      <c r="E2" s="139"/>
      <c r="F2" s="139"/>
      <c r="G2" s="139"/>
      <c r="H2" s="139"/>
    </row>
    <row r="3" spans="1:8" ht="15.75" x14ac:dyDescent="0.25">
      <c r="A3" s="336" t="s">
        <v>156</v>
      </c>
      <c r="B3" s="336"/>
      <c r="C3" s="336"/>
      <c r="D3" s="336"/>
      <c r="E3" s="336"/>
      <c r="F3" s="336"/>
      <c r="G3" s="336"/>
      <c r="H3" s="336"/>
    </row>
    <row r="4" spans="1:8" ht="16.5" thickBot="1" x14ac:dyDescent="0.3">
      <c r="A4" s="20"/>
      <c r="B4" s="20"/>
      <c r="C4" s="20"/>
      <c r="D4" s="20"/>
      <c r="E4" s="46"/>
      <c r="F4" s="20"/>
      <c r="G4" s="20"/>
      <c r="H4" s="20"/>
    </row>
    <row r="5" spans="1:8" ht="49.5" x14ac:dyDescent="0.25">
      <c r="A5" s="93" t="s">
        <v>2</v>
      </c>
      <c r="B5" s="94" t="s">
        <v>8</v>
      </c>
      <c r="C5" s="94" t="s">
        <v>3</v>
      </c>
      <c r="D5" s="94" t="s">
        <v>4</v>
      </c>
      <c r="E5" s="94" t="s">
        <v>250</v>
      </c>
      <c r="F5" s="94" t="s">
        <v>65</v>
      </c>
      <c r="G5" s="94" t="s">
        <v>234</v>
      </c>
      <c r="H5" s="94" t="s">
        <v>234</v>
      </c>
    </row>
    <row r="6" spans="1:8" x14ac:dyDescent="0.25">
      <c r="A6" s="337" t="s">
        <v>6</v>
      </c>
      <c r="B6" s="338"/>
      <c r="C6" s="338"/>
      <c r="D6" s="338"/>
      <c r="E6" s="126">
        <f>SUM(E7+E9+E12+E19+E22+E29+E33)</f>
        <v>65298032.810000002</v>
      </c>
      <c r="F6" s="127"/>
      <c r="G6" s="127"/>
      <c r="H6" s="127"/>
    </row>
    <row r="7" spans="1:8" ht="17.25" thickBot="1" x14ac:dyDescent="0.3">
      <c r="A7" s="339" t="s">
        <v>0</v>
      </c>
      <c r="B7" s="340"/>
      <c r="C7" s="340"/>
      <c r="D7" s="340"/>
      <c r="E7" s="95">
        <f>SUM(E8:E8)</f>
        <v>3330588</v>
      </c>
      <c r="F7" s="96"/>
      <c r="G7" s="97"/>
      <c r="H7" s="98"/>
    </row>
    <row r="8" spans="1:8" ht="50.25" thickTop="1" x14ac:dyDescent="0.25">
      <c r="A8" s="128">
        <v>1</v>
      </c>
      <c r="B8" s="128" t="s">
        <v>157</v>
      </c>
      <c r="C8" s="129" t="s">
        <v>70</v>
      </c>
      <c r="D8" s="130" t="s">
        <v>158</v>
      </c>
      <c r="E8" s="131">
        <v>3330588</v>
      </c>
      <c r="F8" s="51">
        <v>8260</v>
      </c>
      <c r="G8" s="52">
        <v>1</v>
      </c>
      <c r="H8" s="52">
        <v>1</v>
      </c>
    </row>
    <row r="9" spans="1:8" ht="17.25" thickBot="1" x14ac:dyDescent="0.3">
      <c r="A9" s="339" t="s">
        <v>79</v>
      </c>
      <c r="B9" s="340"/>
      <c r="C9" s="340"/>
      <c r="D9" s="340"/>
      <c r="E9" s="95">
        <f>SUM(E10:E11)</f>
        <v>3231558.32</v>
      </c>
      <c r="F9" s="96"/>
      <c r="G9" s="97"/>
      <c r="H9" s="98"/>
    </row>
    <row r="10" spans="1:8" ht="50.25" thickTop="1" x14ac:dyDescent="0.25">
      <c r="A10" s="128">
        <v>2</v>
      </c>
      <c r="B10" s="128" t="s">
        <v>159</v>
      </c>
      <c r="C10" s="129"/>
      <c r="D10" s="130" t="s">
        <v>160</v>
      </c>
      <c r="E10" s="131">
        <v>3222558.32</v>
      </c>
      <c r="F10" s="132">
        <v>179743</v>
      </c>
      <c r="G10" s="51">
        <v>100</v>
      </c>
      <c r="H10" s="52">
        <v>1</v>
      </c>
    </row>
    <row r="11" spans="1:8" ht="33" x14ac:dyDescent="0.25">
      <c r="A11" s="128">
        <v>3</v>
      </c>
      <c r="B11" s="128" t="s">
        <v>161</v>
      </c>
      <c r="C11" s="129"/>
      <c r="D11" s="130" t="s">
        <v>162</v>
      </c>
      <c r="E11" s="131">
        <v>9000</v>
      </c>
      <c r="F11" s="132">
        <v>5000</v>
      </c>
      <c r="G11" s="51">
        <v>100</v>
      </c>
      <c r="H11" s="52">
        <v>1</v>
      </c>
    </row>
    <row r="12" spans="1:8" ht="17.25" thickBot="1" x14ac:dyDescent="0.3">
      <c r="A12" s="339" t="s">
        <v>7</v>
      </c>
      <c r="B12" s="340"/>
      <c r="C12" s="340"/>
      <c r="D12" s="340"/>
      <c r="E12" s="95">
        <f>SUM(E13:E18)</f>
        <v>29632547.550000001</v>
      </c>
      <c r="F12" s="96"/>
      <c r="G12" s="97"/>
      <c r="H12" s="98"/>
    </row>
    <row r="13" spans="1:8" ht="17.25" thickTop="1" x14ac:dyDescent="0.25">
      <c r="A13" s="134">
        <v>4</v>
      </c>
      <c r="B13" s="128" t="s">
        <v>163</v>
      </c>
      <c r="C13" s="129"/>
      <c r="D13" s="130" t="s">
        <v>95</v>
      </c>
      <c r="E13" s="131">
        <v>4011258.05</v>
      </c>
      <c r="F13" s="132">
        <v>51670</v>
      </c>
      <c r="G13" s="51">
        <v>100</v>
      </c>
      <c r="H13" s="52">
        <v>1</v>
      </c>
    </row>
    <row r="14" spans="1:8" ht="49.5" x14ac:dyDescent="0.25">
      <c r="A14" s="128">
        <v>5</v>
      </c>
      <c r="B14" s="128" t="s">
        <v>164</v>
      </c>
      <c r="C14" s="129"/>
      <c r="D14" s="130" t="s">
        <v>165</v>
      </c>
      <c r="E14" s="131">
        <v>677143.2</v>
      </c>
      <c r="F14" s="132">
        <v>51670</v>
      </c>
      <c r="G14" s="51">
        <v>100</v>
      </c>
      <c r="H14" s="52">
        <v>1</v>
      </c>
    </row>
    <row r="15" spans="1:8" ht="36.6" customHeight="1" x14ac:dyDescent="0.25">
      <c r="A15" s="128">
        <v>6</v>
      </c>
      <c r="B15" s="128" t="s">
        <v>166</v>
      </c>
      <c r="C15" s="129"/>
      <c r="D15" s="130" t="s">
        <v>167</v>
      </c>
      <c r="E15" s="131">
        <v>23085567</v>
      </c>
      <c r="F15" s="132">
        <v>55269</v>
      </c>
      <c r="G15" s="51">
        <v>100</v>
      </c>
      <c r="H15" s="52">
        <v>0.9</v>
      </c>
    </row>
    <row r="16" spans="1:8" ht="75.75" customHeight="1" x14ac:dyDescent="0.25">
      <c r="A16" s="76">
        <v>7</v>
      </c>
      <c r="B16" s="49" t="s">
        <v>164</v>
      </c>
      <c r="C16" s="49" t="s">
        <v>52</v>
      </c>
      <c r="D16" s="49" t="s">
        <v>233</v>
      </c>
      <c r="E16" s="78">
        <v>706296.3</v>
      </c>
      <c r="F16" s="79">
        <v>1</v>
      </c>
      <c r="G16" s="78">
        <v>100</v>
      </c>
      <c r="H16" s="52">
        <v>1</v>
      </c>
    </row>
    <row r="17" spans="1:8" ht="16.5" x14ac:dyDescent="0.25">
      <c r="A17" s="76">
        <v>8</v>
      </c>
      <c r="B17" s="49" t="s">
        <v>232</v>
      </c>
      <c r="C17" s="77" t="s">
        <v>26</v>
      </c>
      <c r="D17" s="49" t="s">
        <v>233</v>
      </c>
      <c r="E17" s="78">
        <v>618900</v>
      </c>
      <c r="F17" s="79">
        <v>1</v>
      </c>
      <c r="G17" s="78">
        <v>100</v>
      </c>
      <c r="H17" s="52">
        <v>1</v>
      </c>
    </row>
    <row r="18" spans="1:8" ht="33" x14ac:dyDescent="0.25">
      <c r="A18" s="128">
        <v>9</v>
      </c>
      <c r="B18" s="128" t="s">
        <v>169</v>
      </c>
      <c r="C18" s="129" t="s">
        <v>170</v>
      </c>
      <c r="D18" s="130" t="s">
        <v>171</v>
      </c>
      <c r="E18" s="131">
        <v>533383</v>
      </c>
      <c r="F18" s="132">
        <v>3875</v>
      </c>
      <c r="G18" s="51">
        <v>100</v>
      </c>
      <c r="H18" s="52">
        <v>1</v>
      </c>
    </row>
    <row r="19" spans="1:8" ht="17.25" thickBot="1" x14ac:dyDescent="0.3">
      <c r="A19" s="339" t="s">
        <v>172</v>
      </c>
      <c r="B19" s="340"/>
      <c r="C19" s="340"/>
      <c r="D19" s="340"/>
      <c r="E19" s="95">
        <f>SUM(E20:E21)</f>
        <v>4172207.5</v>
      </c>
      <c r="F19" s="96"/>
      <c r="G19" s="97"/>
      <c r="H19" s="98"/>
    </row>
    <row r="20" spans="1:8" ht="33.75" thickTop="1" x14ac:dyDescent="0.25">
      <c r="A20" s="128">
        <v>10</v>
      </c>
      <c r="B20" s="128" t="s">
        <v>173</v>
      </c>
      <c r="C20" s="129" t="s">
        <v>174</v>
      </c>
      <c r="D20" s="130" t="s">
        <v>175</v>
      </c>
      <c r="E20" s="131">
        <v>64467.5</v>
      </c>
      <c r="F20" s="132">
        <v>2143</v>
      </c>
      <c r="G20" s="51">
        <v>100</v>
      </c>
      <c r="H20" s="52">
        <v>1</v>
      </c>
    </row>
    <row r="21" spans="1:8" ht="16.5" x14ac:dyDescent="0.25">
      <c r="A21" s="128">
        <v>11</v>
      </c>
      <c r="B21" s="128" t="s">
        <v>173</v>
      </c>
      <c r="C21" s="129" t="s">
        <v>174</v>
      </c>
      <c r="D21" s="130" t="s">
        <v>176</v>
      </c>
      <c r="E21" s="131">
        <v>4107740</v>
      </c>
      <c r="F21" s="132">
        <v>2143</v>
      </c>
      <c r="G21" s="51">
        <v>100</v>
      </c>
      <c r="H21" s="52">
        <v>1</v>
      </c>
    </row>
    <row r="22" spans="1:8" ht="17.25" thickBot="1" x14ac:dyDescent="0.3">
      <c r="A22" s="339" t="s">
        <v>177</v>
      </c>
      <c r="B22" s="340"/>
      <c r="C22" s="340"/>
      <c r="D22" s="340"/>
      <c r="E22" s="95">
        <f>SUM(E23:E28)</f>
        <v>10587902.58</v>
      </c>
      <c r="F22" s="96"/>
      <c r="G22" s="97"/>
      <c r="H22" s="98"/>
    </row>
    <row r="23" spans="1:8" ht="33.75" thickTop="1" x14ac:dyDescent="0.25">
      <c r="A23" s="128">
        <v>12</v>
      </c>
      <c r="B23" s="128" t="s">
        <v>129</v>
      </c>
      <c r="C23" s="129" t="s">
        <v>174</v>
      </c>
      <c r="D23" s="130" t="s">
        <v>178</v>
      </c>
      <c r="E23" s="131">
        <v>144450</v>
      </c>
      <c r="F23" s="133">
        <v>430299</v>
      </c>
      <c r="G23" s="51">
        <v>100</v>
      </c>
      <c r="H23" s="52">
        <v>1</v>
      </c>
    </row>
    <row r="24" spans="1:8" ht="49.5" x14ac:dyDescent="0.25">
      <c r="A24" s="128">
        <v>13</v>
      </c>
      <c r="B24" s="128" t="s">
        <v>179</v>
      </c>
      <c r="C24" s="129" t="s">
        <v>70</v>
      </c>
      <c r="D24" s="130" t="s">
        <v>180</v>
      </c>
      <c r="E24" s="131">
        <v>2268926.27</v>
      </c>
      <c r="F24" s="133">
        <v>2716</v>
      </c>
      <c r="G24" s="51">
        <v>100</v>
      </c>
      <c r="H24" s="52">
        <v>1</v>
      </c>
    </row>
    <row r="25" spans="1:8" ht="33" x14ac:dyDescent="0.25">
      <c r="A25" s="128">
        <v>14</v>
      </c>
      <c r="B25" s="128" t="s">
        <v>129</v>
      </c>
      <c r="C25" s="129" t="s">
        <v>106</v>
      </c>
      <c r="D25" s="130" t="s">
        <v>181</v>
      </c>
      <c r="E25" s="131">
        <v>1654893.25</v>
      </c>
      <c r="F25" s="133">
        <v>1516436</v>
      </c>
      <c r="G25" s="51">
        <v>100</v>
      </c>
      <c r="H25" s="52">
        <v>1</v>
      </c>
    </row>
    <row r="26" spans="1:8" ht="33" x14ac:dyDescent="0.25">
      <c r="A26" s="128">
        <v>15</v>
      </c>
      <c r="B26" s="128" t="s">
        <v>182</v>
      </c>
      <c r="C26" s="129" t="s">
        <v>106</v>
      </c>
      <c r="D26" s="130" t="s">
        <v>183</v>
      </c>
      <c r="E26" s="131">
        <v>4883006</v>
      </c>
      <c r="F26" s="133">
        <v>56583</v>
      </c>
      <c r="G26" s="51">
        <v>100</v>
      </c>
      <c r="H26" s="52">
        <v>1</v>
      </c>
    </row>
    <row r="27" spans="1:8" ht="49.5" x14ac:dyDescent="0.25">
      <c r="A27" s="128">
        <v>16</v>
      </c>
      <c r="B27" s="128" t="s">
        <v>184</v>
      </c>
      <c r="C27" s="129"/>
      <c r="D27" s="130" t="s">
        <v>185</v>
      </c>
      <c r="E27" s="131">
        <v>1017685.56</v>
      </c>
      <c r="F27" s="133">
        <v>1516436</v>
      </c>
      <c r="G27" s="51">
        <v>100</v>
      </c>
      <c r="H27" s="52">
        <v>1</v>
      </c>
    </row>
    <row r="28" spans="1:8" s="50" customFormat="1" ht="33" x14ac:dyDescent="0.25">
      <c r="A28" s="128">
        <v>17</v>
      </c>
      <c r="B28" s="128" t="s">
        <v>186</v>
      </c>
      <c r="C28" s="129"/>
      <c r="D28" s="130" t="s">
        <v>187</v>
      </c>
      <c r="E28" s="131">
        <v>618941.5</v>
      </c>
      <c r="F28" s="51"/>
      <c r="G28" s="51">
        <v>100</v>
      </c>
      <c r="H28" s="52">
        <v>1</v>
      </c>
    </row>
    <row r="29" spans="1:8" ht="16.5" x14ac:dyDescent="0.25">
      <c r="A29" s="340" t="s">
        <v>145</v>
      </c>
      <c r="B29" s="340"/>
      <c r="C29" s="340"/>
      <c r="D29" s="341"/>
      <c r="E29" s="95">
        <f>SUM(E30:E32)</f>
        <v>12232115.74</v>
      </c>
      <c r="F29" s="96"/>
      <c r="G29" s="97"/>
      <c r="H29" s="98"/>
    </row>
    <row r="30" spans="1:8" s="50" customFormat="1" ht="33" x14ac:dyDescent="0.25">
      <c r="A30" s="128">
        <v>18</v>
      </c>
      <c r="B30" s="128" t="s">
        <v>188</v>
      </c>
      <c r="C30" s="129" t="s">
        <v>174</v>
      </c>
      <c r="D30" s="130" t="s">
        <v>189</v>
      </c>
      <c r="E30" s="131">
        <v>5395395.7400000002</v>
      </c>
      <c r="F30" s="133">
        <v>255718</v>
      </c>
      <c r="G30" s="51">
        <v>100</v>
      </c>
      <c r="H30" s="52">
        <v>1</v>
      </c>
    </row>
    <row r="31" spans="1:8" s="50" customFormat="1" ht="33" x14ac:dyDescent="0.25">
      <c r="A31" s="128">
        <v>19</v>
      </c>
      <c r="B31" s="128" t="s">
        <v>190</v>
      </c>
      <c r="C31" s="129"/>
      <c r="D31" s="130" t="s">
        <v>168</v>
      </c>
      <c r="E31" s="131">
        <v>89000</v>
      </c>
      <c r="F31" s="133">
        <v>2500</v>
      </c>
      <c r="G31" s="51">
        <v>100</v>
      </c>
      <c r="H31" s="52">
        <v>1</v>
      </c>
    </row>
    <row r="32" spans="1:8" s="50" customFormat="1" ht="33" x14ac:dyDescent="0.25">
      <c r="A32" s="128">
        <v>20</v>
      </c>
      <c r="B32" s="128" t="s">
        <v>204</v>
      </c>
      <c r="C32" s="129" t="s">
        <v>106</v>
      </c>
      <c r="D32" s="130" t="s">
        <v>205</v>
      </c>
      <c r="E32" s="131">
        <v>6747720</v>
      </c>
      <c r="F32" s="133">
        <v>276999</v>
      </c>
      <c r="G32" s="51">
        <v>100</v>
      </c>
      <c r="H32" s="52">
        <v>1</v>
      </c>
    </row>
    <row r="33" spans="1:8" ht="17.25" thickBot="1" x14ac:dyDescent="0.3">
      <c r="A33" s="339" t="s">
        <v>147</v>
      </c>
      <c r="B33" s="340"/>
      <c r="C33" s="340"/>
      <c r="D33" s="340"/>
      <c r="E33" s="95">
        <f>SUM(E34:E34)</f>
        <v>2111113.12</v>
      </c>
      <c r="F33" s="96"/>
      <c r="G33" s="97"/>
      <c r="H33" s="98"/>
    </row>
    <row r="34" spans="1:8" ht="17.25" thickTop="1" x14ac:dyDescent="0.25">
      <c r="A34" s="128">
        <v>21</v>
      </c>
      <c r="B34" s="128" t="s">
        <v>191</v>
      </c>
      <c r="C34" s="129" t="s">
        <v>192</v>
      </c>
      <c r="D34" s="130" t="s">
        <v>193</v>
      </c>
      <c r="E34" s="131">
        <v>2111113.12</v>
      </c>
      <c r="F34" s="133">
        <v>2066</v>
      </c>
      <c r="G34" s="51">
        <v>100</v>
      </c>
      <c r="H34" s="52">
        <v>1</v>
      </c>
    </row>
    <row r="35" spans="1:8" x14ac:dyDescent="0.25">
      <c r="A35" s="50"/>
      <c r="B35" s="50"/>
      <c r="C35" s="50"/>
      <c r="D35" s="50"/>
      <c r="E35" s="50"/>
      <c r="F35" s="125"/>
      <c r="G35" s="50"/>
      <c r="H35" s="50"/>
    </row>
    <row r="36" spans="1:8" x14ac:dyDescent="0.25">
      <c r="A36" s="50"/>
      <c r="B36" s="50"/>
      <c r="C36" s="50"/>
      <c r="D36" s="50"/>
      <c r="E36" s="50"/>
      <c r="F36" s="125"/>
      <c r="G36" s="50"/>
      <c r="H36" s="50"/>
    </row>
    <row r="37" spans="1:8" x14ac:dyDescent="0.25">
      <c r="A37" s="50"/>
      <c r="B37" s="50"/>
      <c r="C37" s="50"/>
      <c r="D37" s="50"/>
      <c r="E37" s="50"/>
      <c r="F37" s="125"/>
      <c r="G37" s="50"/>
      <c r="H37" s="50"/>
    </row>
    <row r="38" spans="1:8" x14ac:dyDescent="0.25">
      <c r="A38" s="50"/>
      <c r="B38" s="50"/>
      <c r="C38" s="50"/>
      <c r="D38" s="50"/>
      <c r="E38" s="50"/>
      <c r="F38" s="125"/>
      <c r="G38" s="50"/>
      <c r="H38" s="50"/>
    </row>
    <row r="39" spans="1:8" x14ac:dyDescent="0.25">
      <c r="A39" s="50"/>
      <c r="B39" s="50"/>
      <c r="C39" s="50"/>
      <c r="D39" s="50"/>
      <c r="E39" s="50"/>
      <c r="F39" s="125"/>
      <c r="G39" s="50"/>
      <c r="H39" s="50"/>
    </row>
    <row r="40" spans="1:8" x14ac:dyDescent="0.25">
      <c r="A40" s="50"/>
      <c r="B40" s="50"/>
      <c r="C40" s="50"/>
      <c r="D40" s="50"/>
      <c r="E40" s="50"/>
      <c r="F40" s="125"/>
      <c r="G40" s="50"/>
      <c r="H40" s="50"/>
    </row>
    <row r="41" spans="1:8" x14ac:dyDescent="0.25">
      <c r="A41" s="50"/>
      <c r="B41" s="50"/>
      <c r="C41" s="50"/>
      <c r="D41" s="50"/>
      <c r="E41" s="50"/>
      <c r="F41" s="125"/>
      <c r="G41" s="50"/>
      <c r="H41" s="50"/>
    </row>
    <row r="42" spans="1:8" x14ac:dyDescent="0.25">
      <c r="A42" s="50"/>
      <c r="B42" s="50"/>
      <c r="C42" s="50"/>
      <c r="D42" s="50"/>
      <c r="E42" s="50"/>
      <c r="F42" s="125"/>
      <c r="G42" s="50"/>
      <c r="H42" s="50"/>
    </row>
  </sheetData>
  <sheetProtection algorithmName="SHA-512" hashValue="iR18cTfJK/79uUCd4rQ7KYch4V8UHqTcQqU5nMa8y8C6HZi6N/RRT66nUyky59b7Ny+BAX1G9KFXvkT5exqXgw==" saltValue="5ldoXw011UqJ2qGAUwEgsg==" spinCount="100000" sheet="1" formatCells="0" formatColumns="0" formatRows="0" insertColumns="0" insertRows="0" insertHyperlinks="0" deleteColumns="0" deleteRows="0" sort="0" autoFilter="0" pivotTables="0"/>
  <mergeCells count="10">
    <mergeCell ref="A12:D12"/>
    <mergeCell ref="A19:D19"/>
    <mergeCell ref="A22:D22"/>
    <mergeCell ref="A29:D29"/>
    <mergeCell ref="A33:D33"/>
    <mergeCell ref="A1:H1"/>
    <mergeCell ref="A3:H3"/>
    <mergeCell ref="A6:D6"/>
    <mergeCell ref="A7:D7"/>
    <mergeCell ref="A9:D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x cierre</vt:lpstr>
      <vt:lpstr>Legales</vt:lpstr>
      <vt:lpstr>Consultorias</vt:lpstr>
      <vt:lpstr>terminados</vt:lpstr>
      <vt:lpstr>' En Tramite '!Títulos_a_imprimir</vt:lpstr>
      <vt:lpstr>'En ejecución'!Títulos_a_imprimir</vt:lpstr>
      <vt:lpstr>Legales!Títulos_a_imprimir</vt:lpstr>
      <vt:lpstr>'proy x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Natasha Vivas</cp:lastModifiedBy>
  <cp:lastPrinted>2020-12-14T17:25:08Z</cp:lastPrinted>
  <dcterms:created xsi:type="dcterms:W3CDTF">2017-06-15T14:03:19Z</dcterms:created>
  <dcterms:modified xsi:type="dcterms:W3CDTF">2021-03-12T18:19:50Z</dcterms:modified>
</cp:coreProperties>
</file>