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Teletrabajo 2021\"/>
    </mc:Choice>
  </mc:AlternateContent>
  <xr:revisionPtr revIDLastSave="0" documentId="13_ncr:1_{0E576958-3FE3-4F29-A245-1E81ED1B3584}" xr6:coauthVersionLast="46" xr6:coauthVersionMax="46" xr10:uidLastSave="{00000000-0000-0000-0000-000000000000}"/>
  <workbookProtection workbookAlgorithmName="SHA-512" workbookHashValue="rLf7uZkGvZar/lbn96HK5t5x/VdwOQ9sJj5XU3m9UOqItGxhNHzCvHYchzsWzsgYZgvokRZ7749rGodaX1eTGA==" workbookSaltValue="B6vh2GN1u3xspfotxSdw/Q==" workbookSpinCount="100000" lockStructure="1"/>
  <bookViews>
    <workbookView xWindow="-120" yWindow="-120" windowWidth="20730" windowHeight="11160" xr2:uid="{00000000-000D-0000-FFFF-FFFF00000000}"/>
  </bookViews>
  <sheets>
    <sheet name="resumen" sheetId="26" r:id="rId1"/>
    <sheet name=" En Tramite " sheetId="10" r:id="rId2"/>
    <sheet name="En ejecución" sheetId="21" r:id="rId3"/>
    <sheet name="proy x cierre" sheetId="18" r:id="rId4"/>
    <sheet name="Legales" sheetId="19" r:id="rId5"/>
    <sheet name="Consultorias" sheetId="20" r:id="rId6"/>
    <sheet name="terminados" sheetId="23" r:id="rId7"/>
  </sheets>
  <definedNames>
    <definedName name="_xlnm.Print_Titles" localSheetId="1">' En Tramite '!$5:$5</definedName>
    <definedName name="_xlnm.Print_Titles" localSheetId="2">'En ejecución'!$7:$7</definedName>
    <definedName name="_xlnm.Print_Titles" localSheetId="4">Legales!$5:$5</definedName>
    <definedName name="_xlnm.Print_Titles" localSheetId="3">'proy x cierre'!$9:$9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21" l="1"/>
  <c r="E9" i="21" l="1"/>
  <c r="E30" i="21" l="1"/>
  <c r="E33" i="21"/>
  <c r="E11" i="10" l="1"/>
  <c r="H39" i="18" l="1"/>
  <c r="G29" i="18"/>
  <c r="G27" i="18"/>
  <c r="H19" i="18"/>
  <c r="H16" i="18"/>
  <c r="I59" i="21"/>
  <c r="I41" i="21" l="1"/>
  <c r="B4" i="21" l="1"/>
  <c r="A6" i="18" l="1"/>
  <c r="A5" i="18"/>
  <c r="I52" i="21"/>
  <c r="H8" i="19" l="1"/>
  <c r="J27" i="21" l="1"/>
  <c r="G45" i="18" l="1"/>
  <c r="G41" i="18"/>
  <c r="G44" i="18"/>
  <c r="G21" i="18"/>
  <c r="G20" i="18" s="1"/>
  <c r="G18" i="18"/>
  <c r="G15" i="18"/>
  <c r="H15" i="18" s="1"/>
  <c r="G14" i="18"/>
  <c r="I37" i="21"/>
  <c r="I12" i="21"/>
  <c r="I9" i="21" s="1"/>
  <c r="D38" i="18" l="1"/>
  <c r="D13" i="18"/>
  <c r="D30" i="18"/>
  <c r="G13" i="18"/>
  <c r="H14" i="18"/>
  <c r="H31" i="18" l="1"/>
  <c r="E26" i="21" l="1"/>
  <c r="J54" i="21" l="1"/>
  <c r="B11" i="26" l="1"/>
  <c r="E7" i="10" l="1"/>
  <c r="G15" i="19" l="1"/>
  <c r="D15" i="19"/>
  <c r="H36" i="18"/>
  <c r="H18" i="18"/>
  <c r="G28" i="18"/>
  <c r="D28" i="18"/>
  <c r="H29" i="18" l="1"/>
  <c r="H28" i="18" s="1"/>
  <c r="J44" i="21" l="1"/>
  <c r="J43" i="21"/>
  <c r="D9" i="19" l="1"/>
  <c r="D7" i="19"/>
  <c r="G14" i="19"/>
  <c r="H14" i="19" s="1"/>
  <c r="G13" i="19"/>
  <c r="H13" i="19" s="1"/>
  <c r="G12" i="19"/>
  <c r="H12" i="19" s="1"/>
  <c r="H11" i="19"/>
  <c r="H23" i="19"/>
  <c r="H22" i="19"/>
  <c r="H21" i="19"/>
  <c r="H20" i="19"/>
  <c r="H17" i="18"/>
  <c r="H35" i="18"/>
  <c r="H34" i="18"/>
  <c r="I53" i="21"/>
  <c r="J53" i="21" s="1"/>
  <c r="D48" i="18"/>
  <c r="D26" i="18"/>
  <c r="H27" i="18"/>
  <c r="H26" i="18" s="1"/>
  <c r="G32" i="18"/>
  <c r="D20" i="18"/>
  <c r="G49" i="18"/>
  <c r="H49" i="18" s="1"/>
  <c r="H48" i="18" s="1"/>
  <c r="H43" i="18"/>
  <c r="H42" i="18"/>
  <c r="H32" i="18" l="1"/>
  <c r="D6" i="19"/>
  <c r="C9" i="26" s="1"/>
  <c r="G48" i="18"/>
  <c r="G26" i="18"/>
  <c r="H41" i="18" l="1"/>
  <c r="D46" i="18" l="1"/>
  <c r="D24" i="18" l="1"/>
  <c r="G25" i="18"/>
  <c r="E33" i="23"/>
  <c r="E29" i="23"/>
  <c r="E22" i="23"/>
  <c r="E19" i="23"/>
  <c r="E12" i="23"/>
  <c r="E9" i="23"/>
  <c r="E7" i="23"/>
  <c r="E6" i="23" l="1"/>
  <c r="H25" i="18"/>
  <c r="H24" i="18" s="1"/>
  <c r="G24" i="18"/>
  <c r="D11" i="18"/>
  <c r="D22" i="18"/>
  <c r="G22" i="18"/>
  <c r="G12" i="18"/>
  <c r="D10" i="18" l="1"/>
  <c r="C8" i="26"/>
  <c r="H12" i="18"/>
  <c r="H11" i="18" s="1"/>
  <c r="G11" i="18"/>
  <c r="J59" i="21" l="1"/>
  <c r="J58" i="21"/>
  <c r="J57" i="21"/>
  <c r="E56" i="21"/>
  <c r="J55" i="21"/>
  <c r="J52" i="21"/>
  <c r="J51" i="21"/>
  <c r="J50" i="21"/>
  <c r="E49" i="21"/>
  <c r="I47" i="21"/>
  <c r="E47" i="21"/>
  <c r="J45" i="21"/>
  <c r="J42" i="21"/>
  <c r="J41" i="21"/>
  <c r="J40" i="21"/>
  <c r="J39" i="21"/>
  <c r="J38" i="21"/>
  <c r="J37" i="21"/>
  <c r="J36" i="21"/>
  <c r="F36" i="21"/>
  <c r="J35" i="21"/>
  <c r="J34" i="21"/>
  <c r="I32" i="21"/>
  <c r="J32" i="21" s="1"/>
  <c r="J29" i="21"/>
  <c r="J28" i="21"/>
  <c r="I26" i="21"/>
  <c r="J25" i="21"/>
  <c r="J24" i="21"/>
  <c r="J23" i="21"/>
  <c r="J22" i="21"/>
  <c r="J21" i="21"/>
  <c r="J20" i="21"/>
  <c r="E19" i="21"/>
  <c r="E17" i="21"/>
  <c r="J16" i="21"/>
  <c r="E14" i="21"/>
  <c r="J12" i="21"/>
  <c r="J11" i="21"/>
  <c r="J9" i="21" s="1"/>
  <c r="E8" i="21" l="1"/>
  <c r="C7" i="26" s="1"/>
  <c r="J26" i="21"/>
  <c r="J33" i="21"/>
  <c r="J15" i="21"/>
  <c r="J14" i="21" s="1"/>
  <c r="I14" i="21"/>
  <c r="J31" i="21"/>
  <c r="J30" i="21" s="1"/>
  <c r="I30" i="21"/>
  <c r="J49" i="21"/>
  <c r="I49" i="21"/>
  <c r="J48" i="21"/>
  <c r="J47" i="21" s="1"/>
  <c r="I56" i="21"/>
  <c r="J18" i="21"/>
  <c r="J17" i="21" s="1"/>
  <c r="I17" i="21"/>
  <c r="I33" i="21"/>
  <c r="J56" i="21"/>
  <c r="J19" i="21"/>
  <c r="I19" i="21"/>
  <c r="H17" i="19"/>
  <c r="H18" i="19"/>
  <c r="H19" i="19"/>
  <c r="D6" i="20"/>
  <c r="C10" i="26" s="1"/>
  <c r="H7" i="20"/>
  <c r="G8" i="20"/>
  <c r="H8" i="20" s="1"/>
  <c r="G9" i="20"/>
  <c r="H9" i="20" s="1"/>
  <c r="G7" i="20"/>
  <c r="H6" i="20" l="1"/>
  <c r="D10" i="26" s="1"/>
  <c r="I8" i="21"/>
  <c r="J8" i="21"/>
  <c r="D7" i="26" s="1"/>
  <c r="H16" i="19"/>
  <c r="H15" i="19" s="1"/>
  <c r="H10" i="19"/>
  <c r="H9" i="19" s="1"/>
  <c r="G9" i="19"/>
  <c r="H7" i="19"/>
  <c r="G7" i="19"/>
  <c r="H47" i="18"/>
  <c r="H46" i="18" s="1"/>
  <c r="G46" i="18"/>
  <c r="H23" i="18"/>
  <c r="H22" i="18" s="1"/>
  <c r="G33" i="18"/>
  <c r="G30" i="18" s="1"/>
  <c r="G6" i="19" l="1"/>
  <c r="H6" i="19"/>
  <c r="D9" i="26" s="1"/>
  <c r="H40" i="18"/>
  <c r="H38" i="18" s="1"/>
  <c r="G38" i="18"/>
  <c r="G10" i="18" s="1"/>
  <c r="H33" i="18"/>
  <c r="H30" i="18" s="1"/>
  <c r="H21" i="18"/>
  <c r="H20" i="18" s="1"/>
  <c r="H13" i="18"/>
  <c r="H10" i="18" l="1"/>
  <c r="E9" i="10"/>
  <c r="D8" i="26" l="1"/>
  <c r="D11" i="26" s="1"/>
  <c r="E6" i="10"/>
  <c r="C6" i="26" l="1"/>
  <c r="C11" i="26" s="1"/>
</calcChain>
</file>

<file path=xl/sharedStrings.xml><?xml version="1.0" encoding="utf-8"?>
<sst xmlns="http://schemas.openxmlformats.org/spreadsheetml/2006/main" count="509" uniqueCount="404">
  <si>
    <t>Bocas del Toro</t>
  </si>
  <si>
    <t>INSTITUTO DE ACUEDUCTOS Y ALCANTARILLADOS NACIONALES</t>
  </si>
  <si>
    <t>No.</t>
  </si>
  <si>
    <t>Fuente de Financiamiento</t>
  </si>
  <si>
    <t>Nombre del Proyecto</t>
  </si>
  <si>
    <t>Observación</t>
  </si>
  <si>
    <t>Total</t>
  </si>
  <si>
    <t>Chiriquí</t>
  </si>
  <si>
    <t>Lugar</t>
  </si>
  <si>
    <t>Panamá Metropolitana y San Miguelito</t>
  </si>
  <si>
    <t>Aporte de Gobierno, CAF II</t>
  </si>
  <si>
    <t>TOTAL</t>
  </si>
  <si>
    <t>DIRECCIÓN DE PLANIFICACIÓN</t>
  </si>
  <si>
    <t>PROYECTO</t>
  </si>
  <si>
    <t>CONTRATISTA</t>
  </si>
  <si>
    <t>COMENTARIOS</t>
  </si>
  <si>
    <t>CONSORCIO FCC</t>
  </si>
  <si>
    <t>OMNICOSULT</t>
  </si>
  <si>
    <t>APROCOSA</t>
  </si>
  <si>
    <t>INTERNACIONAL DE SEGURO</t>
  </si>
  <si>
    <t>COPISA</t>
  </si>
  <si>
    <t>MECO</t>
  </si>
  <si>
    <t>A&amp;S-COLON</t>
  </si>
  <si>
    <t>JOCA</t>
  </si>
  <si>
    <t>ESTUDIO DE INGENIERÍA, S.A.</t>
  </si>
  <si>
    <t>PROYECO</t>
  </si>
  <si>
    <t>PROINTEC</t>
  </si>
  <si>
    <t>HIDROGEOCOL</t>
  </si>
  <si>
    <t>CONSORCIO AGUA DE LA PULIDA</t>
  </si>
  <si>
    <t>Estudio, Diseño y Construcción, Ext. Colectora Sanitaria, Barriada Ana, San José y Carretera Principal - Las Tablas Abajo</t>
  </si>
  <si>
    <t>MONTO B/.</t>
  </si>
  <si>
    <t>N°</t>
  </si>
  <si>
    <t>SALDO A PAGAR B/.</t>
  </si>
  <si>
    <t>AVANCE FINANCIERO (%)</t>
  </si>
  <si>
    <t xml:space="preserve"> AVANCE FÍSICO (%)</t>
  </si>
  <si>
    <t>PROYECTOS DE INVERSIONES - CIERRE ADMINISTRATIVO Y FINANCIERO</t>
  </si>
  <si>
    <t>CAJA DE AHORROS</t>
  </si>
  <si>
    <t>Se paga por comisión de desembolso</t>
  </si>
  <si>
    <t>SYPNAPSIS</t>
  </si>
  <si>
    <t>Se está en el mantenimiento del sistema. Son 2 mantenimientos al año Enero y Julio por 5 años hasta el año 2022.</t>
  </si>
  <si>
    <t>ERNST &amp; YOUNG</t>
  </si>
  <si>
    <t xml:space="preserve">CONSULTORIAS </t>
  </si>
  <si>
    <t>% DE AVANCE FÍSICO</t>
  </si>
  <si>
    <t>% DE AVANCE FINANCIERO</t>
  </si>
  <si>
    <t>CONSORCIO               IECISA AYESA</t>
  </si>
  <si>
    <t xml:space="preserve">ACRUTA &amp; TAPIA INGENIEROS </t>
  </si>
  <si>
    <t>PRODESARROLLO</t>
  </si>
  <si>
    <t>CONTRATISTA GENERALES Y ELECTRICO</t>
  </si>
  <si>
    <t>DELTA 9</t>
  </si>
  <si>
    <t>PROYECTOS DE INVERSIONES - EN CIERRES LEGALES</t>
  </si>
  <si>
    <t>CONSORCIO CHEN &amp; ASOCIATE</t>
  </si>
  <si>
    <t>CONSORCIO CHIRIQUI, EIA, S.A.</t>
  </si>
  <si>
    <t>SUPERVISIÓN EN CONCEPCION VOLCAN, POTRERILLO Y DOLEGA -BID</t>
  </si>
  <si>
    <t>GLOBETEC</t>
  </si>
  <si>
    <t xml:space="preserve"> % AVANCE FÍSICO</t>
  </si>
  <si>
    <t>PAGADO B/.</t>
  </si>
  <si>
    <t>INVERSIONES - CONSULTORÍAS</t>
  </si>
  <si>
    <t>Fidecoimiso de la Administración</t>
  </si>
  <si>
    <t>Sistema de Gerencia del IDAAN</t>
  </si>
  <si>
    <t>Auditoria del Programa del BID</t>
  </si>
  <si>
    <t>%  AVANCE FINANCIERO</t>
  </si>
  <si>
    <t>Saldo a Pagar B/.</t>
  </si>
  <si>
    <t>PROYECTOS DE INVERSIONES -   EN TRÁMITE</t>
  </si>
  <si>
    <t>PROYECTOS DE INVERSIONES EN EJECUCIÓN</t>
  </si>
  <si>
    <t>Monto + Adenda B/.</t>
  </si>
  <si>
    <t>Número de Beneficiados</t>
  </si>
  <si>
    <t>% Avance Físico</t>
  </si>
  <si>
    <t>% Avance Fínanciero</t>
  </si>
  <si>
    <t>Pagado B/.</t>
  </si>
  <si>
    <t>TOTAL B/.</t>
  </si>
  <si>
    <t>Aporte Gobierno Central</t>
  </si>
  <si>
    <t>Changuinola y Alrededores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</si>
  <si>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</si>
  <si>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</si>
  <si>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</si>
  <si>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</si>
  <si>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</si>
  <si>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</si>
  <si>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</si>
  <si>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</si>
  <si>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</si>
  <si>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</si>
  <si>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 xml:space="preserve">Rehabilitación de los Sistemas de Agua Potable </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</si>
  <si>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</si>
  <si>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</si>
  <si>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</si>
  <si>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Diseño de la Fase de Floculación y rehabilitación de Todos los Componentes de la PTAP de San Félix</t>
  </si>
  <si>
    <t>Rehabilitación de la Planta Potabilizadora de Los Algarrobos, David, Chiriquí</t>
  </si>
  <si>
    <t>Las Lajas, San Félix y Remedios</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</si>
  <si>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</si>
  <si>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</si>
  <si>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</si>
  <si>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</si>
  <si>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</si>
  <si>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</si>
  <si>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</si>
  <si>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</si>
  <si>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</si>
  <si>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</si>
  <si>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</si>
  <si>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</si>
  <si>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 xml:space="preserve"> Construcción del Sistema de Alcantarillado Sanitario
</t>
  </si>
  <si>
    <t>Construcción del Nuevo Sistema de Abastecimiento de Agua Potable</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</si>
  <si>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</si>
  <si>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</si>
  <si>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</si>
  <si>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</si>
  <si>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</si>
  <si>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</si>
  <si>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</si>
  <si>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</si>
  <si>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</si>
  <si>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</si>
  <si>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</si>
  <si>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</si>
  <si>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</si>
  <si>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</si>
  <si>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</si>
  <si>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</si>
  <si>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</si>
  <si>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</si>
  <si>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Calle H, San Miguelito</t>
  </si>
  <si>
    <t>Diseño y construcción de nueva línea de impulsión de 8" HD</t>
  </si>
  <si>
    <t>Sector 4, Pacora</t>
  </si>
  <si>
    <t> Diseño y Construcción de mejoras al Sistema de Distribución de Agua Potable</t>
  </si>
  <si>
    <t xml:space="preserve">Mejoramiento al Sistema de Abastecimiento de Agua Potable </t>
  </si>
  <si>
    <t>Mejoramiento al Sistema de Abastecimiento de Agua Potable</t>
  </si>
  <si>
    <t>Panamá y Colón</t>
  </si>
  <si>
    <t>Administración y Supervisión de Proyectos (Supervisión)</t>
  </si>
  <si>
    <t>Panamá Centro</t>
  </si>
  <si>
    <t>Supervisión de Proyectos (Chorrillo, Santa Ana)</t>
  </si>
  <si>
    <t>Panamá Este</t>
  </si>
  <si>
    <t>Cañita de Chepo</t>
  </si>
  <si>
    <t>Mejoras al Sistema de Abastecimiento de Agua Potable de Cañitas, Distrito de Chepo</t>
  </si>
  <si>
    <t>Panamá Oeste</t>
  </si>
  <si>
    <t xml:space="preserve">Diseño y Contrucción del Sistema de Acueducto </t>
  </si>
  <si>
    <t>Cocolí - Howard - Veracruz,</t>
  </si>
  <si>
    <t xml:space="preserve">Estudio, Diseño, Construcción, Operación y Mantenimiento de la Planta Potabilizadora </t>
  </si>
  <si>
    <t>San Carlos</t>
  </si>
  <si>
    <t xml:space="preserve">Diseño y Construcción de Mejoras al Sistema de Abastecimiento de Agua Potable </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</si>
  <si>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</si>
  <si>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</si>
  <si>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</si>
  <si>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</si>
  <si>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</si>
  <si>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</si>
  <si>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</si>
  <si>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</si>
  <si>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</si>
  <si>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</si>
  <si>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</si>
  <si>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</si>
  <si>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</si>
  <si>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</si>
  <si>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Mejoras al Sistema de Agua Potable de Farallón</t>
  </si>
  <si>
    <t>SALDO  B/.</t>
  </si>
  <si>
    <t>PROYECTOS DE INVERSIONES TERMINADOS</t>
  </si>
  <si>
    <t>Isla Colón y Alrededores</t>
  </si>
  <si>
    <t xml:space="preserve">Contratación de los Servicios para aumentar la Capacidad de Almacenamiento de Agua Cruda en la Laguna Big Creek como fuente de Abastecimiento </t>
  </si>
  <si>
    <t>A Nivel Distrito</t>
  </si>
  <si>
    <t>Supervisión Técnica, Administrativa, Ambiental y Social del Contrato de Mejoras de la Eficiencia de los Servicios de AP y Saneamiento</t>
  </si>
  <si>
    <t>Santa Rita Arriba, Providencia</t>
  </si>
  <si>
    <t xml:space="preserve"> Mejoras a la Estación de Bombeo </t>
  </si>
  <si>
    <t>Potrerrillo y Dolega</t>
  </si>
  <si>
    <t>Volcán, Potrerillos, Concepción y Dolega</t>
  </si>
  <si>
    <t>Supervisión de las Obras</t>
  </si>
  <si>
    <t>Puerto Armuelles</t>
  </si>
  <si>
    <t xml:space="preserve">Ampliación y Mejoras del Sistema de Alcantarillado Sanitario </t>
  </si>
  <si>
    <t xml:space="preserve">Mejoras al Sistema de Acueducto </t>
  </si>
  <si>
    <t>San Pabo Viejo, San José</t>
  </si>
  <si>
    <t>San Pablo Viejo</t>
  </si>
  <si>
    <t>Línea de Conducción Cerro San Cristóbal-Barriada San José (San Pablo Viejo-Vía Interamericana)</t>
  </si>
  <si>
    <t>Los Santos</t>
  </si>
  <si>
    <t>Pedasí</t>
  </si>
  <si>
    <t>BID</t>
  </si>
  <si>
    <t>Supervisión de la Obra de rehabilitación del Sistema de AP y Alcantarillado</t>
  </si>
  <si>
    <t>Rehabilitación del Sistema de Agua Potable</t>
  </si>
  <si>
    <t>Panamá</t>
  </si>
  <si>
    <t>Supervisión de las Obras de rehabilitación y optimización de los equipos de bombeo</t>
  </si>
  <si>
    <t>Tortí, Chepo y Alrededores</t>
  </si>
  <si>
    <t>Construcción de las Mejoras al Sistema de Agua Potable</t>
  </si>
  <si>
    <t xml:space="preserve">Estudios y Diseños Finales de las Obras y Mejoras del Acueducto y Alcantarillado </t>
  </si>
  <si>
    <t>Tocumen, Ciudad Radial</t>
  </si>
  <si>
    <t>Construcción de la Continuidad de la Línea de Conducción Anillo Hidráulico Sur</t>
  </si>
  <si>
    <t>Panama Centro</t>
  </si>
  <si>
    <t>Mejoras a Estaciones de Bombeo de Agua Tratamiento de la Planta Potabilizadora Federico Guardia Conte (Rotoválvulas)</t>
  </si>
  <si>
    <t>Limajo</t>
  </si>
  <si>
    <t>Construcción y Mejoras al Sistema de Abastecimiento de Agua Portable</t>
  </si>
  <si>
    <t>Burunga</t>
  </si>
  <si>
    <t>Construcción de la Red de Impulsión con el Sistema de Bombeo a los Nuevos Tanques de Burunga</t>
  </si>
  <si>
    <t>Loma del Río, Arraiján</t>
  </si>
  <si>
    <t>Montijo</t>
  </si>
  <si>
    <t xml:space="preserve">Montijo, </t>
  </si>
  <si>
    <t xml:space="preserve">Mejoramiento al sistema de acueducto </t>
  </si>
  <si>
    <t>Construcción y Ampliación del Sistema de Alcantarillado de Puerto Armuelles.</t>
  </si>
  <si>
    <t>Construcción del Sistema de Agua Potable de la comunidad de Boquerón y Alanje, Etapa II</t>
  </si>
  <si>
    <t>Construcción del Sistema de Alcantarillado de Metetí.</t>
  </si>
  <si>
    <t>Panamá Metropolitana</t>
  </si>
  <si>
    <t>Construcción del Alcantarillado de Mamey Sector No.1 y Calle No.2 Turín, San Miguelito</t>
  </si>
  <si>
    <t>Construcción de la red de acueducto del sector de Chilibre Pedernal (Jalisco, Agua Bendita y Pedernal).</t>
  </si>
  <si>
    <t>Construcción del Sistema de Acueducto y Alcantarilado de Urbanización de la Pulida y el Churrasco del Distrito San Miguelito.</t>
  </si>
  <si>
    <t>Mejoramiento al Acueducto de las Comunidad de Santa Cruz, La Primavera, Villalobos,Correg. De Pedregal</t>
  </si>
  <si>
    <t>Construcción de Red de Distribución de Nuevo Chorrillo, Chapala</t>
  </si>
  <si>
    <t>Línea de Conducción de Chorrera - Capira</t>
  </si>
  <si>
    <t>Arraiján</t>
  </si>
  <si>
    <t>Construcción de red de distribución de  de Chorrera a Arraiján</t>
  </si>
  <si>
    <t>Panamá y Panamá Oeste</t>
  </si>
  <si>
    <t>Mejoras a la toma de agua cruda de Changuinola</t>
  </si>
  <si>
    <t xml:space="preserve">Diseño y Construcción de Tubería de Conducción desde Línea Paralela hasta Costa del Este, Provincia de Panamá.                                                                                                                                                                                                                                                                           </t>
  </si>
  <si>
    <t>Diseño de Obras en Arraiján y La Chorrera (Chorr-Capira). Diseño Línea  de Impulsión Chorrera-Capira.</t>
  </si>
  <si>
    <t>Mejora Integrales de la Eficiencia de los Servicios de Agua  Potable y Saneamiento en el Distrito de Colón.</t>
  </si>
  <si>
    <t xml:space="preserve">Darién </t>
  </si>
  <si>
    <t>Supervisión, Coordinación y Gerenciamiento de Proyectos para IDAAN-CAF I</t>
  </si>
  <si>
    <t>Herrera</t>
  </si>
  <si>
    <t>Construcción del Sistema de Abastecimiento de Agua Potable de las comunidades de Chame, Gorgona, Bejuco, Coronado y sectores aledaños del distrito de Chame. Planta Potabilizadora de 4 M.G.D.</t>
  </si>
  <si>
    <t>Mejoras a la Red de Abastecimiento de Agua de Santiago y sus Alrededores</t>
  </si>
  <si>
    <t xml:space="preserve"> Como el contrato de préstamo se extendió hasta el 2020, se requiere de una adenda. </t>
  </si>
  <si>
    <t xml:space="preserve">Obras y Mejora a los Sistema de Acueductos, Corregimiento de Alcalde Diaz, Distrito de Panama, Provincia de Panamá </t>
  </si>
  <si>
    <t>Actualización del Catastro de Usuarios del IDAAN en las Provincias de Panamá, Chiriquí  y Bocas del Toro.</t>
  </si>
  <si>
    <t xml:space="preserve">Diseño y Construcción del Mejoramiento, control y monitoreo de puntos críticos del Sistema de Agua Potable de la Ciudad de Panamá-Etapa I Nodo 180 y Nodo Calle 7ª. </t>
  </si>
  <si>
    <t>Diseño y Construcción de la Línea de Impulsión para la Estación de bombeo de la Nueve de Enero.</t>
  </si>
  <si>
    <t>Estudios, Diseños y Planos Finales de la Nueva Planta Potabilizadora para Aguadulce y Alrededores, Provincia de Coclé</t>
  </si>
  <si>
    <t>Rehabilitación del Sistema de Agua Potable de Concepción y Volcán.</t>
  </si>
  <si>
    <t>Estudio y Diseño, para las Mejoras y Ampliación de los Sistemas  de Abastecimiento de Agua Potable de Corregimientos del Progreso, Rodolfo Aguilar Delgado y Puerto Armuelles,</t>
  </si>
  <si>
    <t>Construcción de la Línea de 24” Chilibre - Pedernal y Obras Complementarias. Del Monto total del Contrato por B/.10,897,845.41, CAF financia el 20%.</t>
  </si>
  <si>
    <t>Construcción de Acueducto, Alcantarillado Sanitario y Obras Complementarias  Comunidades de Nuevo México I y II</t>
  </si>
  <si>
    <t xml:space="preserve">Construcción de la Línea de Conducción desde el Tanque Ameglio al Sector No.3 (Domingo Díaz) y La Castellana. </t>
  </si>
  <si>
    <t>Línea de Conducción Pacora Tanara Tataré.</t>
  </si>
  <si>
    <t>Construcción de la Línea de Conducción tramo PTAP Algarrobos - Tanques de San Cristóbal en David.</t>
  </si>
  <si>
    <t>Rehabilitación, Mejoras y Expansión del Sistema de Almacenamiento, Conducción y Distribución de Agua Potable de David Fase I.</t>
  </si>
  <si>
    <t>Rehabilitación del Sistema de Agua Potable de Chiriquí, Tolé y San Lorenzo.</t>
  </si>
  <si>
    <t>Consultoría para la Inspección de Obras de Acueducto y Alcantarillado del Proyecto de Mejoramiento de Agua Potable y Saneamiento en la Zona Metropolitana de Panamá.</t>
  </si>
  <si>
    <t>Los Algarrobos</t>
  </si>
  <si>
    <t xml:space="preserve">Supervisión del proyecto </t>
  </si>
  <si>
    <t>Avance Físico (%)</t>
  </si>
  <si>
    <t>Monto Estimado B/.</t>
  </si>
  <si>
    <t>Contrato</t>
  </si>
  <si>
    <t>Por definir</t>
  </si>
  <si>
    <t xml:space="preserve">Programa: Mejoramiento a la Gestión Operativa del IDAAN (Asesoría y Asistencia Técnica) en la Zona Urbana de Panamá, </t>
  </si>
  <si>
    <t>Aporte de Gobierno Central, BID</t>
  </si>
  <si>
    <t xml:space="preserve"> Adenda</t>
  </si>
  <si>
    <t>Estudio, diseño, construcción, operación y mantenimiento de  planta potabilizadora.</t>
  </si>
  <si>
    <t>Supervisición de los Proyectos de Jacú, Divalá</t>
  </si>
  <si>
    <t>En trámite Adenda No.3 y endoso de fianza hasta 1-jul-2021; incremento económico (B/.539,013.97) y extensión de tiempo al Contrato, en Oficina de Fiscalización para su refrendo</t>
  </si>
  <si>
    <t>Acueducto de Tonosí</t>
  </si>
  <si>
    <t>San Martín, 6 de Abril</t>
  </si>
  <si>
    <t>Aporte de Gobierno</t>
  </si>
  <si>
    <t>Adenda</t>
  </si>
  <si>
    <t>Adenda en trámite No.1  (tiempo y disminución de monto) para cierre administrativo y financiero; pendiente de subsanar documentación</t>
  </si>
  <si>
    <t>En trámite en la Contraloría, Adenda No.5 de costo (B/.237,818.04) y  tiempo hasta el 31-mayo-2020</t>
  </si>
  <si>
    <t>Inversión  (en Balboas)</t>
  </si>
  <si>
    <t>Supervsión al Contrato de la Asesoria y Asistencia a la Gestión Operativa del IDAAN</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</si>
  <si>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</si>
  <si>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</si>
  <si>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t>Etapa</t>
  </si>
  <si>
    <t xml:space="preserve">No. Proyectos </t>
  </si>
  <si>
    <t>Monto de Inversión</t>
  </si>
  <si>
    <t>Ejecución</t>
  </si>
  <si>
    <t>En cierre administrativo y financiero</t>
  </si>
  <si>
    <t>En temas legales</t>
  </si>
  <si>
    <t>Consultoria</t>
  </si>
  <si>
    <t>Resumen de Inversiones IDAAN - Por Etapa</t>
  </si>
  <si>
    <t>Total B/.</t>
  </si>
  <si>
    <r>
      <rPr>
        <b/>
        <sz val="10"/>
        <color rgb="FF000000"/>
        <rFont val="Arial Narrow"/>
        <family val="2"/>
      </rPr>
      <t>Contratista:</t>
    </r>
    <r>
      <rPr>
        <sz val="10"/>
        <color rgb="FF000000"/>
        <rFont val="Arial Narrow"/>
        <family val="2"/>
      </rPr>
      <t xml:space="preserve"> Consorcio Parita Extraco-Joca  </t>
    </r>
    <r>
      <rPr>
        <b/>
        <sz val="10"/>
        <color rgb="FF000000"/>
        <rFont val="Arial Narrow"/>
        <family val="2"/>
      </rPr>
      <t>Contrato No</t>
    </r>
    <r>
      <rPr>
        <sz val="10"/>
        <color rgb="FF000000"/>
        <rFont val="Arial Narrow"/>
        <family val="2"/>
      </rPr>
      <t xml:space="preserve">.16-2014                                   </t>
    </r>
    <r>
      <rPr>
        <b/>
        <sz val="10"/>
        <color rgb="FF000000"/>
        <rFont val="Arial Narrow"/>
        <family val="2"/>
      </rPr>
      <t>Orden de proceder</t>
    </r>
    <r>
      <rPr>
        <sz val="10"/>
        <color rgb="FF000000"/>
        <rFont val="Arial Narrow"/>
        <family val="2"/>
      </rPr>
      <t xml:space="preserve">: 9 de marzo de 2015  </t>
    </r>
    <r>
      <rPr>
        <b/>
        <sz val="10"/>
        <color rgb="FF000000"/>
        <rFont val="Arial Narrow"/>
        <family val="2"/>
      </rPr>
      <t>Fecha de Terminación</t>
    </r>
    <r>
      <rPr>
        <sz val="10"/>
        <color rgb="FF000000"/>
        <rFont val="Arial Narrow"/>
        <family val="2"/>
      </rPr>
      <t>: 1 de julio de 2019 (Incluye Operación y Mantenimiento).                                                         El plazo de ejecución actual indicado hasta 26-feb-2017, corresponde a la Etapa de Construcción; no incuye la Etapa de Operación y Mantenimiento (O&amp;M). Actualmente, en Etapa de O&amp;M mediante acta de entrega sustancial, del 1-julio-2017, por un periodo de 2 años. Se aprobó mediante Resolución de Junta Directiva N° 093-2019 del 25-Sep-2019, continuar con la Etapa de O&amp;M por un periodo de dos (2) años adicionales a partir del 1-julio-2019. En trámite Adenda No.3 y endoso de fianza hasta 1-jul-2021; incremento económico (B/.539,013.97) y extensión de tiempo al Contrato; atendiendo subsanación solicitada por la Contraloría. En trámite de pago la Cuenta No.24 (Contraloría).</t>
    </r>
  </si>
  <si>
    <t xml:space="preserve">Proyecto Integral para el Abastecimiento de Agua Potable al Corregimiento de Los Pozos, incluye Diseño y Construcción de Pozo Profundo, </t>
  </si>
  <si>
    <t xml:space="preserve">                                             </t>
  </si>
  <si>
    <t>Chiriquí Grande</t>
  </si>
  <si>
    <t>Construcción del Sistema de Alcantarillado Sanitario  y Diseños y Construcción de la Planta de Tratamiento de Aguas Servidas.</t>
  </si>
  <si>
    <t>San Isidro</t>
  </si>
  <si>
    <r>
      <t>En trámite (C</t>
    </r>
    <r>
      <rPr>
        <sz val="10"/>
        <color theme="1"/>
        <rFont val="Arial Narrow"/>
        <family val="2"/>
      </rPr>
      <t>onfección de contrato y evaluación)</t>
    </r>
  </si>
  <si>
    <t>Actualizado en abril de 2020</t>
  </si>
  <si>
    <t xml:space="preserve">Suministro e Instalación de un tanque de almacenamiento de 100,000 galones </t>
  </si>
  <si>
    <t>Rehabilitación, Operación y Mantenimiento de Plantas de Tratamientos de Aguas Residuales, ubicadas en Panamá y Panamá Oeste (25 plantas)</t>
  </si>
  <si>
    <t xml:space="preserve"> En trámite de adenda de tiempo No.5 en Contraloría.</t>
  </si>
  <si>
    <t>Diseño de la Fase de Floculación y Rehabilitación de todos los Componentes de la PTAP de San Félix</t>
  </si>
  <si>
    <t>En trámite extensión de tiempo por cuatroscientos veintiseis (614) días, hasta el 31 de diciembre de 2020</t>
  </si>
  <si>
    <t>Ampliación y Modernización de la Planta Potabilizadora de San Félix</t>
  </si>
  <si>
    <t>Diseño y Contrucción del Sistema de Acueducto de Alto de Howard, Veraneras y El Tecal</t>
  </si>
  <si>
    <r>
      <rPr>
        <b/>
        <sz val="10"/>
        <rFont val="Arial Narrow"/>
        <family val="2"/>
      </rPr>
      <t>C</t>
    </r>
    <r>
      <rPr>
        <b/>
        <sz val="10"/>
        <color rgb="FF000000"/>
        <rFont val="Arial Narrow"/>
        <family val="2"/>
      </rPr>
      <t>ontratista</t>
    </r>
    <r>
      <rPr>
        <sz val="10"/>
        <color rgb="FF000000"/>
        <rFont val="Arial Narrow"/>
        <family val="2"/>
      </rPr>
      <t xml:space="preserve">: OMNICONSULT                                                          </t>
    </r>
    <r>
      <rPr>
        <b/>
        <sz val="10"/>
        <color rgb="FF000000"/>
        <rFont val="Arial Narrow"/>
        <family val="2"/>
      </rPr>
      <t>Contrato:</t>
    </r>
    <r>
      <rPr>
        <sz val="10"/>
        <color rgb="FF000000"/>
        <rFont val="Arial Narrow"/>
        <family val="2"/>
      </rPr>
      <t xml:space="preserve"> 49-2011                                                                       </t>
    </r>
    <r>
      <rPr>
        <b/>
        <sz val="10"/>
        <color rgb="FF000000"/>
        <rFont val="Arial Narrow"/>
        <family val="2"/>
      </rPr>
      <t xml:space="preserve">   Orden de Proceder: </t>
    </r>
    <r>
      <rPr>
        <sz val="10"/>
        <color rgb="FF000000"/>
        <rFont val="Arial Narrow"/>
        <family val="2"/>
      </rPr>
      <t xml:space="preserve">15 de mayo de 2012                                   </t>
    </r>
    <r>
      <rPr>
        <b/>
        <sz val="10"/>
        <color rgb="FF000000"/>
        <rFont val="Arial Narrow"/>
        <family val="2"/>
      </rPr>
      <t xml:space="preserve"> Fecha de Terminación</t>
    </r>
    <r>
      <rPr>
        <sz val="10"/>
        <color rgb="FF000000"/>
        <rFont val="Arial Narrow"/>
        <family val="2"/>
      </rPr>
      <t xml:space="preserve">: 11 de noviembre de 2012                         </t>
    </r>
    <r>
      <rPr>
        <b/>
        <sz val="10"/>
        <color rgb="FF000000"/>
        <rFont val="Arial Narrow"/>
        <family val="2"/>
      </rPr>
      <t xml:space="preserve">Status: </t>
    </r>
    <r>
      <rPr>
        <sz val="10"/>
        <color rgb="FF000000"/>
        <rFont val="Arial Narrow"/>
        <family val="2"/>
      </rPr>
      <t>.En prcoceso de pago de devolución del retenido.</t>
    </r>
  </si>
  <si>
    <r>
      <rPr>
        <b/>
        <sz val="10"/>
        <rFont val="Arial Narrow"/>
        <family val="2"/>
      </rPr>
      <t>Contratista</t>
    </r>
    <r>
      <rPr>
        <sz val="10"/>
        <rFont val="Arial Narrow"/>
        <family val="2"/>
      </rPr>
      <t xml:space="preserve">: Constructora RODSA                                            </t>
    </r>
    <r>
      <rPr>
        <b/>
        <sz val="10"/>
        <rFont val="Arial Narrow"/>
        <family val="2"/>
      </rPr>
      <t>Contrato:</t>
    </r>
    <r>
      <rPr>
        <sz val="10"/>
        <rFont val="Arial Narrow"/>
        <family val="2"/>
      </rPr>
      <t xml:space="preserve"> COC-001-CAF-2017                                                       </t>
    </r>
    <r>
      <rPr>
        <b/>
        <sz val="10"/>
        <rFont val="Arial Narrow"/>
        <family val="2"/>
      </rPr>
      <t>Orden de Proceder</t>
    </r>
    <r>
      <rPr>
        <sz val="10"/>
        <rFont val="Arial Narrow"/>
        <family val="2"/>
      </rPr>
      <t xml:space="preserve">: 9 de noviembre de 2017                     </t>
    </r>
    <r>
      <rPr>
        <b/>
        <sz val="10"/>
        <rFont val="Arial Narrow"/>
        <family val="2"/>
      </rPr>
      <t>Fecha de Terminació</t>
    </r>
    <r>
      <rPr>
        <sz val="10"/>
        <rFont val="Arial Narrow"/>
        <family val="2"/>
      </rPr>
      <t xml:space="preserve">n: 30 de junio de 2019.                                  </t>
    </r>
    <r>
      <rPr>
        <b/>
        <sz val="10"/>
        <rFont val="Arial Narrow"/>
        <family val="2"/>
      </rPr>
      <t>Status</t>
    </r>
    <r>
      <rPr>
        <sz val="10"/>
        <rFont val="Arial Narrow"/>
        <family val="2"/>
      </rPr>
      <t>:Pendiente trámite de pago de última cuenta y cierre de proyecto.</t>
    </r>
  </si>
  <si>
    <r>
      <rPr>
        <b/>
        <sz val="10"/>
        <rFont val="Arial Narrow"/>
        <family val="2"/>
      </rPr>
      <t>Contratista:</t>
    </r>
    <r>
      <rPr>
        <sz val="10"/>
        <rFont val="Arial Narrow"/>
        <family val="2"/>
      </rPr>
      <t xml:space="preserve"> Consorcio Chen Associates Consulting Engineers                                       </t>
    </r>
    <r>
      <rPr>
        <b/>
        <sz val="10"/>
        <rFont val="Arial Narrow"/>
        <family val="2"/>
      </rPr>
      <t>Contrato:</t>
    </r>
    <r>
      <rPr>
        <sz val="10"/>
        <rFont val="Arial Narrow"/>
        <family val="2"/>
      </rPr>
      <t xml:space="preserve">    49-2012                                      </t>
    </r>
    <r>
      <rPr>
        <b/>
        <sz val="10"/>
        <rFont val="Arial Narrow"/>
        <family val="2"/>
      </rPr>
      <t xml:space="preserve"> Orden de Proceder:</t>
    </r>
    <r>
      <rPr>
        <sz val="10"/>
        <rFont val="Arial Narrow"/>
        <family val="2"/>
      </rPr>
      <t xml:space="preserve"> 31 de agosto de 2012  </t>
    </r>
    <r>
      <rPr>
        <b/>
        <sz val="10"/>
        <rFont val="Arial Narrow"/>
        <family val="2"/>
      </rPr>
      <t xml:space="preserve"> Fecha de Terminación</t>
    </r>
    <r>
      <rPr>
        <sz val="10"/>
        <rFont val="Arial Narrow"/>
        <family val="2"/>
      </rPr>
      <t xml:space="preserve">: 15 de septiembre de 2014                                                                  </t>
    </r>
    <r>
      <rPr>
        <b/>
        <sz val="10"/>
        <rFont val="Arial Narrow"/>
        <family val="2"/>
      </rPr>
      <t>Status:</t>
    </r>
    <r>
      <rPr>
        <sz val="10"/>
        <rFont val="Arial Narrow"/>
        <family val="2"/>
      </rPr>
      <t xml:space="preserve"> Asesoría Legal realiza las gestiones para rescindir el contrato. Cuenta con Resolución Administrativa No.149-2015, del 30-oct-2015.</t>
    </r>
  </si>
  <si>
    <r>
      <rPr>
        <b/>
        <sz val="10"/>
        <rFont val="Arial Narrow"/>
        <family val="2"/>
      </rPr>
      <t>Contratista</t>
    </r>
    <r>
      <rPr>
        <sz val="10"/>
        <rFont val="Arial Narrow"/>
        <family val="2"/>
      </rPr>
      <t xml:space="preserve">: Globetec Panamá, S.A                    </t>
    </r>
    <r>
      <rPr>
        <b/>
        <sz val="10"/>
        <rFont val="Arial Narrow"/>
        <family val="2"/>
      </rPr>
      <t>Contrato:</t>
    </r>
    <r>
      <rPr>
        <sz val="10"/>
        <rFont val="Arial Narrow"/>
        <family val="2"/>
      </rPr>
      <t xml:space="preserve">    28-2010                                        </t>
    </r>
    <r>
      <rPr>
        <b/>
        <sz val="10"/>
        <rFont val="Arial Narrow"/>
        <family val="2"/>
      </rPr>
      <t xml:space="preserve"> Orden de Proceder</t>
    </r>
    <r>
      <rPr>
        <sz val="10"/>
        <rFont val="Arial Narrow"/>
        <family val="2"/>
      </rPr>
      <t xml:space="preserve">: 4 de abril de 2011            </t>
    </r>
    <r>
      <rPr>
        <b/>
        <sz val="10"/>
        <rFont val="Arial Narrow"/>
        <family val="2"/>
      </rPr>
      <t>Fecha de Terminación</t>
    </r>
    <r>
      <rPr>
        <sz val="10"/>
        <rFont val="Arial Narrow"/>
        <family val="2"/>
      </rPr>
      <t xml:space="preserve">: 31 de diciembre de 2014                                                                  </t>
    </r>
    <r>
      <rPr>
        <b/>
        <sz val="10"/>
        <rFont val="Arial Narrow"/>
        <family val="2"/>
      </rPr>
      <t>Status:</t>
    </r>
    <r>
      <rPr>
        <sz val="10"/>
        <rFont val="Arial Narrow"/>
        <family val="2"/>
      </rPr>
      <t xml:space="preserve"> Las Cuentas presentadas en Tesorería se encuentran retenidas, en espera de la situación legal que se mantiene, ya que al Consorcio se le interpuso 23 Demandas Judiciales. El Contrato se Resolvió Administrativamente mediante Resolución Ejecutiva N° 39-2019 del 30 de Mayo de 2019 y publicado en panamacompra el día 31 de mayo de 2019.  </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</si>
  <si>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COC-01-BIRF-2014                  </t>
    </r>
    <r>
      <rPr>
        <b/>
        <sz val="10"/>
        <color rgb="FF000000"/>
        <rFont val="Arial Narrow"/>
        <family val="2"/>
      </rPr>
      <t>Orden de Proceder:</t>
    </r>
    <r>
      <rPr>
        <sz val="10"/>
        <color rgb="FF000000"/>
        <rFont val="Arial Narrow"/>
        <family val="2"/>
      </rPr>
      <t xml:space="preserve"> 26 de marzo de 2014      </t>
    </r>
    <r>
      <rPr>
        <b/>
        <sz val="10"/>
        <color rgb="FF000000"/>
        <rFont val="Arial Narrow"/>
        <family val="2"/>
      </rPr>
      <t>Fecha de Terminación</t>
    </r>
    <r>
      <rPr>
        <sz val="10"/>
        <color rgb="FF000000"/>
        <rFont val="Arial Narrow"/>
        <family val="2"/>
      </rPr>
      <t xml:space="preserve">: 3 de diciembre de 2016  </t>
    </r>
    <r>
      <rPr>
        <b/>
        <sz val="10"/>
        <color rgb="FF000000"/>
        <rFont val="Arial Narrow"/>
        <family val="2"/>
      </rPr>
      <t xml:space="preserve">Status: </t>
    </r>
    <r>
      <rPr>
        <sz val="10"/>
        <color rgb="FF000000"/>
        <rFont val="Arial Narrow"/>
        <family val="2"/>
      </rPr>
      <t>Contratos en revisión de Asesoría Legal del IDAAN.</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</si>
  <si>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COC-04-CAF-2014                  </t>
    </r>
    <r>
      <rPr>
        <b/>
        <sz val="10"/>
        <color rgb="FF000000"/>
        <rFont val="Arial Narrow"/>
        <family val="2"/>
      </rPr>
      <t>Orden de Proceder</t>
    </r>
    <r>
      <rPr>
        <sz val="10"/>
        <color rgb="FF000000"/>
        <rFont val="Arial Narrow"/>
        <family val="2"/>
      </rPr>
      <t xml:space="preserve">: 10 de junio  de 2014      </t>
    </r>
    <r>
      <rPr>
        <b/>
        <sz val="10"/>
        <color rgb="FF000000"/>
        <rFont val="Arial Narrow"/>
        <family val="2"/>
      </rPr>
      <t>Fecha de Terminación:</t>
    </r>
    <r>
      <rPr>
        <sz val="10"/>
        <color rgb="FF000000"/>
        <rFont val="Arial Narrow"/>
        <family val="2"/>
      </rPr>
      <t xml:space="preserve"> 5 de febrero de 2017   </t>
    </r>
    <r>
      <rPr>
        <b/>
        <sz val="10"/>
        <color rgb="FF000000"/>
        <rFont val="Arial Narrow"/>
        <family val="2"/>
      </rPr>
      <t>Status</t>
    </r>
    <r>
      <rPr>
        <sz val="10"/>
        <color rgb="FF000000"/>
        <rFont val="Arial Narrow"/>
        <family val="2"/>
      </rPr>
      <t>: Contrato rescindido en Tribunal de Contrataciones Públicas.</t>
    </r>
  </si>
  <si>
    <r>
      <rPr>
        <b/>
        <sz val="10"/>
        <color rgb="FF000000"/>
        <rFont val="Arial Narrow"/>
        <family val="2"/>
      </rPr>
      <t>Contratista</t>
    </r>
    <r>
      <rPr>
        <sz val="10"/>
        <color rgb="FF000000"/>
        <rFont val="Arial Narrow"/>
        <family val="2"/>
      </rPr>
      <t xml:space="preserve">: BEROTZ, S.A                                </t>
    </r>
    <r>
      <rPr>
        <b/>
        <sz val="10"/>
        <color rgb="FF000000"/>
        <rFont val="Arial Narrow"/>
        <family val="2"/>
      </rPr>
      <t>Contrato:</t>
    </r>
    <r>
      <rPr>
        <sz val="10"/>
        <color rgb="FF000000"/>
        <rFont val="Arial Narrow"/>
        <family val="2"/>
      </rPr>
      <t xml:space="preserve">    148-2012                                        </t>
    </r>
    <r>
      <rPr>
        <b/>
        <sz val="10"/>
        <color rgb="FF000000"/>
        <rFont val="Arial Narrow"/>
        <family val="2"/>
      </rPr>
      <t>Orden de Proceder</t>
    </r>
    <r>
      <rPr>
        <sz val="10"/>
        <color rgb="FF000000"/>
        <rFont val="Arial Narrow"/>
        <family val="2"/>
      </rPr>
      <t xml:space="preserve">: 30 de octubre de 2012     </t>
    </r>
    <r>
      <rPr>
        <b/>
        <sz val="10"/>
        <color rgb="FF000000"/>
        <rFont val="Arial Narrow"/>
        <family val="2"/>
      </rPr>
      <t>Fecha de Terminación</t>
    </r>
    <r>
      <rPr>
        <sz val="10"/>
        <color rgb="FF000000"/>
        <rFont val="Arial Narrow"/>
        <family val="2"/>
      </rPr>
      <t xml:space="preserve">: 28 de agosto de 2014  </t>
    </r>
    <r>
      <rPr>
        <b/>
        <sz val="10"/>
        <color rgb="FF000000"/>
        <rFont val="Arial Narrow"/>
        <family val="2"/>
      </rPr>
      <t>Status</t>
    </r>
    <r>
      <rPr>
        <sz val="10"/>
        <color rgb="FF000000"/>
        <rFont val="Arial Narrow"/>
        <family val="2"/>
      </rPr>
      <t>:   La empresa fue embargada, el contratista no presentó cuentas, durante su ejecución. No se ha podido realizar el cierre del proyecto</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</si>
  <si>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COC-01-CAFF-2014                  </t>
    </r>
    <r>
      <rPr>
        <b/>
        <sz val="10"/>
        <color rgb="FF000000"/>
        <rFont val="Arial Narrow"/>
        <family val="2"/>
      </rPr>
      <t>Orden de Proceder:</t>
    </r>
    <r>
      <rPr>
        <sz val="10"/>
        <color rgb="FF000000"/>
        <rFont val="Arial Narrow"/>
        <family val="2"/>
      </rPr>
      <t xml:space="preserve"> 15 de mayo de 2014      </t>
    </r>
    <r>
      <rPr>
        <b/>
        <sz val="10"/>
        <color rgb="FF000000"/>
        <rFont val="Arial Narrow"/>
        <family val="2"/>
      </rPr>
      <t>Fecha de Terminación</t>
    </r>
    <r>
      <rPr>
        <sz val="10"/>
        <color rgb="FF000000"/>
        <rFont val="Arial Narrow"/>
        <family val="2"/>
      </rPr>
      <t xml:space="preserve">: 30 de enero de 2016    </t>
    </r>
    <r>
      <rPr>
        <b/>
        <sz val="10"/>
        <color rgb="FF000000"/>
        <rFont val="Arial Narrow"/>
        <family val="2"/>
      </rPr>
      <t>Status:</t>
    </r>
    <r>
      <rPr>
        <sz val="10"/>
        <color rgb="FF000000"/>
        <rFont val="Arial Narrow"/>
        <family val="2"/>
      </rPr>
      <t>..En trámite para rescindir el contrato. El tribunal emitió fallo a favor del IDAAN.</t>
    </r>
  </si>
  <si>
    <r>
      <rPr>
        <b/>
        <sz val="10"/>
        <color rgb="FF000000"/>
        <rFont val="Arial Narrow"/>
        <family val="2"/>
      </rPr>
      <t>Contratista:</t>
    </r>
    <r>
      <rPr>
        <sz val="10"/>
        <color rgb="FF000000"/>
        <rFont val="Arial Narrow"/>
        <family val="2"/>
      </rPr>
      <t xml:space="preserve">  Acruta Tapia Ingenierios              </t>
    </r>
    <r>
      <rPr>
        <b/>
        <sz val="10"/>
        <color rgb="FF000000"/>
        <rFont val="Arial Narrow"/>
        <family val="2"/>
      </rPr>
      <t>Contrato</t>
    </r>
    <r>
      <rPr>
        <sz val="10"/>
        <color rgb="FF000000"/>
        <rFont val="Arial Narrow"/>
        <family val="2"/>
      </rPr>
      <t xml:space="preserve">: COC-05-BIRF-2014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Terminación</t>
    </r>
    <r>
      <rPr>
        <sz val="10"/>
        <color rgb="FF000000"/>
        <rFont val="Arial Narrow"/>
        <family val="2"/>
      </rPr>
      <t xml:space="preserve">: 31 de marzo de 2016  </t>
    </r>
    <r>
      <rPr>
        <b/>
        <sz val="10"/>
        <color rgb="FF000000"/>
        <rFont val="Arial Narrow"/>
        <family val="2"/>
      </rPr>
      <t>Status</t>
    </r>
    <r>
      <rPr>
        <sz val="10"/>
        <color rgb="FF000000"/>
        <rFont val="Arial Narrow"/>
        <family val="2"/>
      </rPr>
      <t>:   Pendiente estado de cuenta para su análisis, y posterior cierre del proyecto.</t>
    </r>
  </si>
  <si>
    <t>Mejoras al Acueducto de Buenos Aires, San Isidro</t>
  </si>
  <si>
    <t>Dirección de Planificación</t>
  </si>
  <si>
    <t>Instituto de Acueducto y Alcantarillados Nacionales</t>
  </si>
  <si>
    <t>Proyectos de Inversión</t>
  </si>
  <si>
    <t>En trámite de adenda de tiempo No.2 por 757 días.</t>
  </si>
  <si>
    <t>Se esta analizando solicitud de adenda de extensión de tiempo (pendiente de negociación de extensión del prestamos de CAF II)</t>
  </si>
  <si>
    <t>En trámite Adenda No.3 de tiempo (303 días adicionales) hasta el 30-jun-2020, atendiendo subsanaciones solicitadas por Contraloría.</t>
  </si>
  <si>
    <t>En trámite Adenda No.3 de extensión de tiempo  por 732 días adicionales (31 de diciembre de 2020), pendiente refrendo de la Contraloría.</t>
  </si>
  <si>
    <t>En trámite de adenda No. 2 de extensión de tiempo 747 días 456 días de etapa de construcción.</t>
  </si>
  <si>
    <t>En evalación de adenda de tiempo No.2</t>
  </si>
  <si>
    <t>En trámite Adenda No.3 de disminución de Contrato por la suma de B/,944,081.46, fue devuelta por Contraloria para atender subsanaciones</t>
  </si>
  <si>
    <r>
      <rPr>
        <b/>
        <sz val="10"/>
        <rFont val="Arial Narrow"/>
        <family val="2"/>
      </rPr>
      <t>Contratista:</t>
    </r>
    <r>
      <rPr>
        <sz val="10"/>
        <rFont val="Arial Narrow"/>
        <family val="2"/>
      </rPr>
      <t xml:space="preserve"> APROCOSA                                                                </t>
    </r>
    <r>
      <rPr>
        <b/>
        <sz val="10"/>
        <rFont val="Arial Narrow"/>
        <family val="2"/>
      </rPr>
      <t>Contrato:</t>
    </r>
    <r>
      <rPr>
        <sz val="10"/>
        <rFont val="Arial Narrow"/>
        <family val="2"/>
      </rPr>
      <t xml:space="preserve">    122-2015                                                            </t>
    </r>
    <r>
      <rPr>
        <b/>
        <sz val="10"/>
        <rFont val="Arial Narrow"/>
        <family val="2"/>
      </rPr>
      <t>Orden de Proceder</t>
    </r>
    <r>
      <rPr>
        <sz val="10"/>
        <rFont val="Arial Narrow"/>
        <family val="2"/>
      </rPr>
      <t xml:space="preserve">: 10 de febrero de 2016                                    </t>
    </r>
    <r>
      <rPr>
        <b/>
        <sz val="10"/>
        <rFont val="Arial Narrow"/>
        <family val="2"/>
      </rPr>
      <t>Fecha de Terminación</t>
    </r>
    <r>
      <rPr>
        <sz val="10"/>
        <rFont val="Arial Narrow"/>
        <family val="2"/>
      </rPr>
      <t xml:space="preserve">: 31 de octubre de 2019                           </t>
    </r>
    <r>
      <rPr>
        <b/>
        <sz val="10"/>
        <rFont val="Arial Narrow"/>
        <family val="2"/>
      </rPr>
      <t>Status:</t>
    </r>
    <r>
      <rPr>
        <sz val="10"/>
        <rFont val="Arial Narrow"/>
        <family val="2"/>
      </rPr>
      <t xml:space="preserve">  La Etapa de Operación y Mantenimiento concluyó el 31-oct-2019. El proyecto fue cerrado con Acta de Aceptación Final. Pendiente el pago correspondiente al retenido del 10% (TESORERÍA/# GESTIÓN 8369).</t>
    </r>
  </si>
  <si>
    <t>Estudio, Diseño, Construcción, Operación y Mantenimiento de Planta Potabilizadora</t>
  </si>
  <si>
    <t xml:space="preserve">En trámite Adenda No.4 de extensión de tiempo por 443 días, para finalizar el 26-sep-2020, pendiente el refrendo de la Contraloría. </t>
  </si>
  <si>
    <t>En trámite en Contraloría, Adenda No.6 de Tiempo por 240 días (8 de mayo de 2020) y aumento de costo  en espera de refrendo por parte de la Contraloría.</t>
  </si>
  <si>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No.69                                       </t>
    </r>
    <r>
      <rPr>
        <b/>
        <sz val="10"/>
        <color rgb="FF000000"/>
        <rFont val="Arial Narrow"/>
        <family val="2"/>
      </rPr>
      <t>Orden de Proceder:</t>
    </r>
    <r>
      <rPr>
        <sz val="10"/>
        <color rgb="FF000000"/>
        <rFont val="Arial Narrow"/>
        <family val="2"/>
      </rPr>
      <t xml:space="preserve"> 15 de enero de 2019                                  </t>
    </r>
    <r>
      <rPr>
        <b/>
        <sz val="10"/>
        <color rgb="FF000000"/>
        <rFont val="Arial Narrow"/>
        <family val="2"/>
      </rPr>
      <t>Fecha de Terminación</t>
    </r>
    <r>
      <rPr>
        <sz val="10"/>
        <color rgb="FF000000"/>
        <rFont val="Arial Narrow"/>
        <family val="2"/>
      </rPr>
      <t xml:space="preserve">: 12 de septiembre de 2019                      </t>
    </r>
    <r>
      <rPr>
        <b/>
        <sz val="10"/>
        <color rgb="FF000000"/>
        <rFont val="Arial Narrow"/>
        <family val="2"/>
      </rPr>
      <t>Status</t>
    </r>
    <r>
      <rPr>
        <sz val="10"/>
        <color rgb="FF000000"/>
        <rFont val="Arial Narrow"/>
        <family val="2"/>
      </rPr>
      <t>: Todos los trabajos se recibieron a satisfaccion y se tiene Acta de Recibo Final de la obra. Pendiente el pago del retenido.</t>
    </r>
  </si>
  <si>
    <r>
      <rPr>
        <b/>
        <sz val="10"/>
        <color rgb="FF000000"/>
        <rFont val="Arial Narrow"/>
        <family val="2"/>
      </rPr>
      <t>Contratista</t>
    </r>
    <r>
      <rPr>
        <sz val="10"/>
        <color rgb="FF000000"/>
        <rFont val="Arial Narrow"/>
        <family val="2"/>
      </rPr>
      <t xml:space="preserve">: Prointec                                                                        </t>
    </r>
    <r>
      <rPr>
        <b/>
        <sz val="10"/>
        <color rgb="FF000000"/>
        <rFont val="Arial Narrow"/>
        <family val="2"/>
      </rPr>
      <t>Orden de Proceder:</t>
    </r>
    <r>
      <rPr>
        <sz val="10"/>
        <color rgb="FF000000"/>
        <rFont val="Arial Narrow"/>
        <family val="2"/>
      </rPr>
      <t xml:space="preserve"> 19 de abril de 2016                                  </t>
    </r>
    <r>
      <rPr>
        <b/>
        <sz val="10"/>
        <color rgb="FF000000"/>
        <rFont val="Arial Narrow"/>
        <family val="2"/>
      </rPr>
      <t>Fecha de Terminació</t>
    </r>
    <r>
      <rPr>
        <sz val="10"/>
        <color rgb="FF000000"/>
        <rFont val="Arial Narrow"/>
        <family val="2"/>
      </rPr>
      <t xml:space="preserve">n: 30 de junio de 2019.                  </t>
    </r>
    <r>
      <rPr>
        <b/>
        <sz val="10"/>
        <color rgb="FF000000"/>
        <rFont val="Arial Narrow"/>
        <family val="2"/>
      </rPr>
      <t>Status</t>
    </r>
    <r>
      <rPr>
        <sz val="10"/>
        <color rgb="FF000000"/>
        <rFont val="Arial Narrow"/>
        <family val="2"/>
      </rPr>
      <t>: El trabajo de la empresa supervisora terminó el 30 de junio de 2019, se tomo la decisión de no continuar con la empresa supervisora al finalizar su contrato. Se realizaron los trámites de pagos finales para el cierre formal del contrato, correspondiente a la cuenta del retenido. Por temas de restricciones aplicadas a la movilidad laboral, producto de las acciones contra el COVID-19, se retrazaron los trámites para realizar los pagos.</t>
    </r>
  </si>
  <si>
    <r>
      <rPr>
        <b/>
        <sz val="10"/>
        <color rgb="FF000000"/>
        <rFont val="Arial Narrow"/>
        <family val="2"/>
      </rPr>
      <t>Contratista:</t>
    </r>
    <r>
      <rPr>
        <sz val="10"/>
        <color rgb="FF000000"/>
        <rFont val="Arial Narrow"/>
        <family val="2"/>
      </rPr>
      <t xml:space="preserve"> Estudios de Ingenieria                                         </t>
    </r>
    <r>
      <rPr>
        <b/>
        <sz val="10"/>
        <color rgb="FF000000"/>
        <rFont val="Arial Narrow"/>
        <family val="2"/>
      </rPr>
      <t xml:space="preserve">Contrato: </t>
    </r>
    <r>
      <rPr>
        <sz val="10"/>
        <color rgb="FF000000"/>
        <rFont val="Arial Narrow"/>
        <family val="2"/>
      </rPr>
      <t xml:space="preserve">   36-2017                                                                   </t>
    </r>
    <r>
      <rPr>
        <b/>
        <sz val="10"/>
        <color rgb="FF000000"/>
        <rFont val="Arial Narrow"/>
        <family val="2"/>
      </rPr>
      <t>Orden de Proceder</t>
    </r>
    <r>
      <rPr>
        <sz val="10"/>
        <color rgb="FF000000"/>
        <rFont val="Arial Narrow"/>
        <family val="2"/>
      </rPr>
      <t xml:space="preserve">: 23 de noviembre de 2017                      </t>
    </r>
    <r>
      <rPr>
        <b/>
        <sz val="10"/>
        <color rgb="FF000000"/>
        <rFont val="Arial Narrow"/>
        <family val="2"/>
      </rPr>
      <t>Fecha de Terminación</t>
    </r>
    <r>
      <rPr>
        <sz val="10"/>
        <color rgb="FF000000"/>
        <rFont val="Arial Narrow"/>
        <family val="2"/>
      </rPr>
      <t xml:space="preserve">: 31 de julio de 2018                                    </t>
    </r>
    <r>
      <rPr>
        <b/>
        <sz val="10"/>
        <color rgb="FF000000"/>
        <rFont val="Arial Narrow"/>
        <family val="2"/>
      </rPr>
      <t xml:space="preserve"> Status</t>
    </r>
    <r>
      <rPr>
        <sz val="10"/>
        <color rgb="FF000000"/>
        <rFont val="Arial Narrow"/>
        <family val="2"/>
      </rPr>
      <t xml:space="preserve">: </t>
    </r>
    <r>
      <rPr>
        <sz val="10"/>
        <rFont val="Arial Narrow"/>
        <family val="2"/>
      </rPr>
      <t xml:space="preserve"> Adenda No. 2, de tiempo y monto, se refrendó. Se firmó Acta de Aceptación Final de Obra. Pendiente pago de Cuenta No.9 y retenido del proyecto, cuyas cuentas están en trámite de refrendo en la Contraloría General de la República.</t>
    </r>
  </si>
  <si>
    <t>PROYECTOS EN EJECUCIÓN</t>
  </si>
  <si>
    <t xml:space="preserve">                 PROYECTOS DE INVERSIONES - CIERRE ADMINISTRATIVO Y FINANCIERO</t>
  </si>
  <si>
    <t xml:space="preserve">Reposición y Suministro de Equipos para el Edificios de Químicos y Laboratorio de Calidad de Agua en la Planta Potabilizadora de Chilibre.              </t>
  </si>
  <si>
    <t xml:space="preserve">En trámite Adenda No.3 de incremento económico por B/.3,376,015.77 (sin ITBMS), aprobada mediante Nota 706-20-DNING, en revisión de Asesoría Legal. </t>
  </si>
  <si>
    <t>En trámite de refrendo de la Contraloría Adenda No.2 de extensión de tiempo por 153 días y costos adicionales por B/.372,510.26 (Ingresó a Contraloría el 12-Oct-2020)</t>
  </si>
  <si>
    <t>Tramite Adenda No.4 de tiempo por 608 dias para la etapa de construcción, con nueva fecha de vencimiento el 31-Mayo-2021</t>
  </si>
  <si>
    <t>En espera de adenda N 1.</t>
  </si>
  <si>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No.56-2017                               </t>
    </r>
    <r>
      <rPr>
        <b/>
        <sz val="10"/>
        <color rgb="FF000000"/>
        <rFont val="Arial Narrow"/>
        <family val="2"/>
      </rPr>
      <t>Orden de Proceder:</t>
    </r>
    <r>
      <rPr>
        <sz val="10"/>
        <color rgb="FF000000"/>
        <rFont val="Arial Narrow"/>
        <family val="2"/>
      </rPr>
      <t xml:space="preserve"> 30 de noviembre de 2017                               </t>
    </r>
    <r>
      <rPr>
        <b/>
        <sz val="10"/>
        <color rgb="FF000000"/>
        <rFont val="Arial Narrow"/>
        <family val="2"/>
      </rPr>
      <t>Fecha de Terminación</t>
    </r>
    <r>
      <rPr>
        <sz val="10"/>
        <color rgb="FF000000"/>
        <rFont val="Arial Narrow"/>
        <family val="2"/>
      </rPr>
      <t xml:space="preserve">: 31 de mayo de 2019                              </t>
    </r>
    <r>
      <rPr>
        <b/>
        <sz val="10"/>
        <color rgb="FF000000"/>
        <rFont val="Arial Narrow"/>
        <family val="2"/>
      </rPr>
      <t>Status</t>
    </r>
    <r>
      <rPr>
        <sz val="10"/>
        <color rgb="FF000000"/>
        <rFont val="Arial Narrow"/>
        <family val="2"/>
      </rPr>
      <t>: En proceso de cierre administrativo. El Contratista ha entregado los planos AS BUILT de manera satisfactoria. El 19 de agosto de 2020, se realizó visita al proyecto por parte de personal de la Unidad de Proyectos, en la que se instaló el equipo de medición eléctrica y se verificó que el mismo tomará los datos correspondientes a los voltajes de entrada a la estación de bombeo de agua cruda. Se tienen los datos de las mediciones realizadas por el equipo y se está redactando el informe de los fallos que se han registrado y que causaron afectaciones a las bombas de la EBAC. En trámite el pago del retenido</t>
    </r>
  </si>
  <si>
    <r>
      <rPr>
        <b/>
        <sz val="10"/>
        <color rgb="FF000000"/>
        <rFont val="Arial Narrow"/>
        <family val="2"/>
      </rPr>
      <t>Contratista:</t>
    </r>
    <r>
      <rPr>
        <sz val="10"/>
        <color rgb="FF000000"/>
        <rFont val="Arial Narrow"/>
        <family val="2"/>
      </rPr>
      <t xml:space="preserve"> Vigencias Estevez                                           </t>
    </r>
    <r>
      <rPr>
        <b/>
        <sz val="10"/>
        <color rgb="FF000000"/>
        <rFont val="Arial Narrow"/>
        <family val="2"/>
      </rPr>
      <t>Contrato No</t>
    </r>
    <r>
      <rPr>
        <sz val="10"/>
        <color rgb="FF000000"/>
        <rFont val="Arial Narrow"/>
        <family val="2"/>
      </rPr>
      <t xml:space="preserve">. COC-BID (FID-128 No.14)                                </t>
    </r>
    <r>
      <rPr>
        <b/>
        <sz val="10"/>
        <color rgb="FF000000"/>
        <rFont val="Arial Narrow"/>
        <family val="2"/>
      </rPr>
      <t>Orden de Proceder</t>
    </r>
    <r>
      <rPr>
        <sz val="10"/>
        <color rgb="FF000000"/>
        <rFont val="Arial Narrow"/>
        <family val="2"/>
      </rPr>
      <t xml:space="preserve"> el 4 de Abril de 2016.                                </t>
    </r>
    <r>
      <rPr>
        <b/>
        <sz val="10"/>
        <color rgb="FF000000"/>
        <rFont val="Arial Narrow"/>
        <family val="2"/>
      </rPr>
      <t>Fecha de Terminación:1</t>
    </r>
    <r>
      <rPr>
        <sz val="10"/>
        <color rgb="FF000000"/>
        <rFont val="Arial Narrow"/>
        <family val="2"/>
      </rPr>
      <t xml:space="preserve"> de junio de 2020                         </t>
    </r>
    <r>
      <rPr>
        <b/>
        <sz val="10"/>
        <color rgb="FF000000"/>
        <rFont val="Arial Narrow"/>
        <family val="2"/>
      </rPr>
      <t>Avance</t>
    </r>
    <r>
      <rPr>
        <sz val="10"/>
        <color rgb="FF000000"/>
        <rFont val="Arial Narrow"/>
        <family val="2"/>
      </rPr>
      <t>:   Refrendada el 28 de mayo de 2020, la Adenda No.3 de disminución por la suma de (B/.500,211.21) y de tiempo por 339 días. Obra  terminada y pruebas de campo realizadas en Ene-2020. Se cuenta con el Acta de Aceptación Final de la obra por CGR. Se tramita en la Unidad de Proyectos, el pago de la Cuenta No.25 por la suma de B/.703,945.18; la cual fue refrendada por Contraloría.</t>
    </r>
  </si>
  <si>
    <r>
      <rPr>
        <b/>
        <sz val="10"/>
        <color rgb="FF000000"/>
        <rFont val="Arial Narrow"/>
        <family val="2"/>
      </rPr>
      <t>Contratista</t>
    </r>
    <r>
      <rPr>
        <sz val="10"/>
        <color rgb="FF000000"/>
        <rFont val="Arial Narrow"/>
        <family val="2"/>
      </rPr>
      <t xml:space="preserve">: Consorcio TCT-MECO                                           </t>
    </r>
    <r>
      <rPr>
        <b/>
        <sz val="10"/>
        <color rgb="FF000000"/>
        <rFont val="Arial Narrow"/>
        <family val="2"/>
      </rPr>
      <t>Contrato:</t>
    </r>
    <r>
      <rPr>
        <sz val="10"/>
        <color rgb="FF000000"/>
        <rFont val="Arial Narrow"/>
        <family val="2"/>
      </rPr>
      <t xml:space="preserve">  174-2013  (CAF II)                                                        </t>
    </r>
    <r>
      <rPr>
        <b/>
        <sz val="10"/>
        <color rgb="FF000000"/>
        <rFont val="Arial Narrow"/>
        <family val="2"/>
      </rPr>
      <t>Orden de Proceder:</t>
    </r>
    <r>
      <rPr>
        <sz val="10"/>
        <color rgb="FF000000"/>
        <rFont val="Arial Narrow"/>
        <family val="2"/>
      </rPr>
      <t xml:space="preserve"> 5 de mayo de 2014                                   </t>
    </r>
    <r>
      <rPr>
        <b/>
        <sz val="10"/>
        <color rgb="FF000000"/>
        <rFont val="Arial Narrow"/>
        <family val="2"/>
      </rPr>
      <t>Fecha de Terminación:</t>
    </r>
    <r>
      <rPr>
        <sz val="10"/>
        <color rgb="FF000000"/>
        <rFont val="Arial Narrow"/>
        <family val="2"/>
      </rPr>
      <t xml:space="preserve"> 31 de marzo de 2019   </t>
    </r>
    <r>
      <rPr>
        <b/>
        <sz val="10"/>
        <color rgb="FF000000"/>
        <rFont val="Arial Narrow"/>
        <family val="2"/>
      </rPr>
      <t>Status</t>
    </r>
    <r>
      <rPr>
        <sz val="10"/>
        <color rgb="FF000000"/>
        <rFont val="Arial Narrow"/>
        <family val="2"/>
      </rPr>
      <t xml:space="preserve">: Se firmó Acta Sustancial con fecha del 29-marzo-2019. El Contratista presentó reclamo por la suma de B/.1,479,747.47, correspondiente a costos administrativos adicionales e intereses moratorios, por lo que ellos alegan como demoras por parte de IDAAN. Trabajos pendientes: terminación de la energización de las casetas de bombeo de San Vicente y Rabo de Puerco; asmismo, instalación de equipos electromecánicos, pruebas de puesta en marcha, y capacitaciones para operación. Se realizó inspección con la empresa MECO y el IDAAN, para continuar con los trabajos pendientes una vez se reactive el proyecto, el cual se mentiene suspendido, en cumplimiento del Decreto Ejecutivo No.506 y sus extensiones, en atención a las acciones para combatir el COVID-19. Se realiza revisión de planos "AS BUILT" en campo para continuar con el tramite de aprobación de los mismos. </t>
    </r>
  </si>
  <si>
    <r>
      <rPr>
        <b/>
        <sz val="10"/>
        <color rgb="FF000000"/>
        <rFont val="Arial Narrow"/>
        <family val="2"/>
      </rPr>
      <t>Contratista:</t>
    </r>
    <r>
      <rPr>
        <sz val="10"/>
        <color rgb="FF000000"/>
        <rFont val="Arial Narrow"/>
        <family val="2"/>
      </rPr>
      <t xml:space="preserve"> APROCOSA                                                            </t>
    </r>
    <r>
      <rPr>
        <b/>
        <sz val="10"/>
        <color rgb="FF000000"/>
        <rFont val="Arial Narrow"/>
        <family val="2"/>
      </rPr>
      <t xml:space="preserve">Contrato:    176-2013 </t>
    </r>
    <r>
      <rPr>
        <sz val="10"/>
        <color rgb="FF000000"/>
        <rFont val="Arial Narrow"/>
        <family val="2"/>
      </rPr>
      <t xml:space="preserve">                                                               </t>
    </r>
    <r>
      <rPr>
        <b/>
        <sz val="10"/>
        <color rgb="FF000000"/>
        <rFont val="Arial Narrow"/>
        <family val="2"/>
      </rPr>
      <t>Orden de Proceder</t>
    </r>
    <r>
      <rPr>
        <sz val="10"/>
        <color rgb="FF000000"/>
        <rFont val="Arial Narrow"/>
        <family val="2"/>
      </rPr>
      <t xml:space="preserve">: 3 de febrero de 2014                                  </t>
    </r>
    <r>
      <rPr>
        <b/>
        <sz val="10"/>
        <color rgb="FF000000"/>
        <rFont val="Arial Narrow"/>
        <family val="2"/>
      </rPr>
      <t>Fecha de Terminación</t>
    </r>
    <r>
      <rPr>
        <sz val="10"/>
        <color rgb="FF000000"/>
        <rFont val="Arial Narrow"/>
        <family val="2"/>
      </rPr>
      <t xml:space="preserve">: 30 de junio de 2017                                 </t>
    </r>
    <r>
      <rPr>
        <b/>
        <sz val="10"/>
        <color rgb="FF000000"/>
        <rFont val="Arial Narrow"/>
        <family val="2"/>
      </rPr>
      <t>Status:</t>
    </r>
    <r>
      <rPr>
        <sz val="10"/>
        <color rgb="FF000000"/>
        <rFont val="Arial Narrow"/>
        <family val="2"/>
      </rPr>
      <t xml:space="preserve">  Adenda No.2 para cierre de contrato refrendada, hasta el 28 de febrero de 2020. Pendiente pago del retenido. Se firmó Acta de Aceptación Final</t>
    </r>
  </si>
  <si>
    <r>
      <rPr>
        <b/>
        <sz val="10"/>
        <color theme="1"/>
        <rFont val="Arial Narrow"/>
        <family val="2"/>
      </rPr>
      <t>Contrato</t>
    </r>
    <r>
      <rPr>
        <sz val="10"/>
        <color theme="1"/>
        <rFont val="Arial Narrow"/>
        <family val="2"/>
      </rPr>
      <t xml:space="preserve">: 73-2013                                                                      </t>
    </r>
    <r>
      <rPr>
        <b/>
        <sz val="10"/>
        <color theme="1"/>
        <rFont val="Arial Narrow"/>
        <family val="2"/>
      </rPr>
      <t>Orden de Proceder</t>
    </r>
    <r>
      <rPr>
        <sz val="10"/>
        <color theme="1"/>
        <rFont val="Arial Narrow"/>
        <family val="2"/>
      </rPr>
      <t xml:space="preserve">: 28 de  octubre de 2013                          </t>
    </r>
    <r>
      <rPr>
        <b/>
        <sz val="10"/>
        <color theme="1"/>
        <rFont val="Arial Narrow"/>
        <family val="2"/>
      </rPr>
      <t>Fecha de Terminación</t>
    </r>
    <r>
      <rPr>
        <sz val="10"/>
        <color theme="1"/>
        <rFont val="Arial Narrow"/>
        <family val="2"/>
      </rPr>
      <t xml:space="preserve">:  30 de abril de 2018 (Construcción).         </t>
    </r>
    <r>
      <rPr>
        <b/>
        <sz val="10"/>
        <color theme="1"/>
        <rFont val="Arial Narrow"/>
        <family val="2"/>
      </rPr>
      <t>Status</t>
    </r>
    <r>
      <rPr>
        <sz val="10"/>
        <color theme="1"/>
        <rFont val="Arial Narrow"/>
        <family val="2"/>
      </rPr>
      <t>: la Etapa de O&amp;M durante dos (2) años, a partir del 19-Feb-2018 hasta el 19-Feb-2020, fue culminada. En proceso de cierre administrativo/financiero. Este fue dilatado por la suspensión de actividades producto de la Pandemia del COVID-19.</t>
    </r>
  </si>
  <si>
    <r>
      <rPr>
        <b/>
        <sz val="10"/>
        <color rgb="FF000000"/>
        <rFont val="Arial Narrow"/>
        <family val="2"/>
      </rPr>
      <t>C</t>
    </r>
    <r>
      <rPr>
        <b/>
        <sz val="10"/>
        <rFont val="Arial Narrow"/>
        <family val="2"/>
      </rPr>
      <t xml:space="preserve">ontratista: </t>
    </r>
    <r>
      <rPr>
        <sz val="10"/>
        <rFont val="Arial Narrow"/>
        <family val="2"/>
      </rPr>
      <t xml:space="preserve">Consorcio AS Colón                                           </t>
    </r>
    <r>
      <rPr>
        <b/>
        <sz val="10"/>
        <rFont val="Arial Narrow"/>
        <family val="2"/>
      </rPr>
      <t xml:space="preserve"> Contrato:</t>
    </r>
    <r>
      <rPr>
        <sz val="10"/>
        <rFont val="Arial Narrow"/>
        <family val="2"/>
      </rPr>
      <t xml:space="preserve">   COC-01-BIRF2013                                                </t>
    </r>
    <r>
      <rPr>
        <b/>
        <sz val="10"/>
        <rFont val="Arial Narrow"/>
        <family val="2"/>
      </rPr>
      <t>Orden de Procede</t>
    </r>
    <r>
      <rPr>
        <sz val="10"/>
        <rFont val="Arial Narrow"/>
        <family val="2"/>
      </rPr>
      <t xml:space="preserve">r: 20 de junio de 2013                                     </t>
    </r>
    <r>
      <rPr>
        <b/>
        <sz val="10"/>
        <rFont val="Arial Narrow"/>
        <family val="2"/>
      </rPr>
      <t>Fecha de Terminación</t>
    </r>
    <r>
      <rPr>
        <sz val="10"/>
        <rFont val="Arial Narrow"/>
        <family val="2"/>
      </rPr>
      <t xml:space="preserve">: 31 de diciembre de 2018                           </t>
    </r>
    <r>
      <rPr>
        <b/>
        <sz val="10"/>
        <rFont val="Arial Narrow"/>
        <family val="2"/>
      </rPr>
      <t>Status:</t>
    </r>
    <r>
      <rPr>
        <sz val="10"/>
        <rFont val="Arial Narrow"/>
        <family val="2"/>
      </rPr>
      <t xml:space="preserve">  En cierre financiero y administrativo. Cuenta con Acta de Recibido Final desde el 30 de agosto de 2017. Pendiente de pago la Cuenta No.39 (se realizó trámite de traslado en la Asamblea para el pago, actualmente estamos gestionando el compromiso de la reserva). Se envió Memo No. 968-19-UP a Legal, para dar respuesta a BICSA sobre el pago de cuentas de interés moratorios que presentó el Contratista. Cuenta No.37, refrendada en proceso de pago en LAFISE. 
</t>
    </r>
  </si>
  <si>
    <r>
      <rPr>
        <b/>
        <sz val="10"/>
        <color rgb="FF000000"/>
        <rFont val="Arial Narrow"/>
        <family val="2"/>
      </rPr>
      <t>Contratist</t>
    </r>
    <r>
      <rPr>
        <sz val="10"/>
        <color rgb="FF000000"/>
        <rFont val="Arial Narrow"/>
        <family val="2"/>
      </rPr>
      <t xml:space="preserve">a: CUSA                                                                </t>
    </r>
    <r>
      <rPr>
        <b/>
        <sz val="10"/>
        <color rgb="FF000000"/>
        <rFont val="Arial Narrow"/>
        <family val="2"/>
      </rPr>
      <t>Contrato:</t>
    </r>
    <r>
      <rPr>
        <sz val="10"/>
        <color rgb="FF000000"/>
        <rFont val="Arial Narrow"/>
        <family val="2"/>
      </rPr>
      <t xml:space="preserve">    166-2012                                                                   </t>
    </r>
    <r>
      <rPr>
        <b/>
        <sz val="10"/>
        <color rgb="FF000000"/>
        <rFont val="Arial Narrow"/>
        <family val="2"/>
      </rPr>
      <t>Orden de Proceder:</t>
    </r>
    <r>
      <rPr>
        <sz val="10"/>
        <color rgb="FF000000"/>
        <rFont val="Arial Narrow"/>
        <family val="2"/>
      </rPr>
      <t xml:space="preserve"> 20 de mayo de 2013                               </t>
    </r>
    <r>
      <rPr>
        <b/>
        <sz val="10"/>
        <color rgb="FF000000"/>
        <rFont val="Arial Narrow"/>
        <family val="2"/>
      </rPr>
      <t>Fecha de Terminación</t>
    </r>
    <r>
      <rPr>
        <sz val="10"/>
        <color rgb="FF000000"/>
        <rFont val="Arial Narrow"/>
        <family val="2"/>
      </rPr>
      <t xml:space="preserve">: 10 de octubre de 2016                               </t>
    </r>
    <r>
      <rPr>
        <b/>
        <sz val="10"/>
        <color rgb="FF000000"/>
        <rFont val="Arial Narrow"/>
        <family val="2"/>
      </rPr>
      <t xml:space="preserve">Status:  </t>
    </r>
    <r>
      <rPr>
        <sz val="10"/>
        <color rgb="FF000000"/>
        <rFont val="Arial Narrow"/>
        <family val="2"/>
      </rPr>
      <t xml:space="preserve">El plazo de ejecución indicado comprende las Etapas de Diseños, Construcción y Operación. Se presentó informe de adenda No.3 por un monto de B/.4,751,066.90 y extensión de tiempo por 705 días calendarios, la cual no fue refrendada por la CGR y devuelta para subsanar por la empresa contratista; sin embargo, la empresa pidió el cierre del contrato. El Proyecto se encuentra suspendido en trámite de cierre. </t>
    </r>
  </si>
  <si>
    <r>
      <rPr>
        <b/>
        <sz val="10"/>
        <color rgb="FF000000"/>
        <rFont val="Arial Narrow"/>
        <family val="2"/>
      </rPr>
      <t>Contratista</t>
    </r>
    <r>
      <rPr>
        <sz val="10"/>
        <color rgb="FF000000"/>
        <rFont val="Arial Narrow"/>
        <family val="2"/>
      </rPr>
      <t xml:space="preserve">: Consorcio Hidrogeocol Panamá, S.A                      </t>
    </r>
    <r>
      <rPr>
        <b/>
        <sz val="10"/>
        <color rgb="FF000000"/>
        <rFont val="Arial Narrow"/>
        <family val="2"/>
      </rPr>
      <t>Contrato:</t>
    </r>
    <r>
      <rPr>
        <sz val="10"/>
        <color rgb="FF000000"/>
        <rFont val="Arial Narrow"/>
        <family val="2"/>
      </rPr>
      <t xml:space="preserve">    42-2009                                                                   </t>
    </r>
    <r>
      <rPr>
        <b/>
        <sz val="10"/>
        <color rgb="FF000000"/>
        <rFont val="Arial Narrow"/>
        <family val="2"/>
      </rPr>
      <t>Orden de Proceder</t>
    </r>
    <r>
      <rPr>
        <sz val="10"/>
        <color rgb="FF000000"/>
        <rFont val="Arial Narrow"/>
        <family val="2"/>
      </rPr>
      <t xml:space="preserve">: 3 de agosto de 2009                                      </t>
    </r>
    <r>
      <rPr>
        <b/>
        <sz val="10"/>
        <color rgb="FF000000"/>
        <rFont val="Arial Narrow"/>
        <family val="2"/>
      </rPr>
      <t>Fecha de Terminación</t>
    </r>
    <r>
      <rPr>
        <sz val="10"/>
        <color rgb="FF000000"/>
        <rFont val="Arial Narrow"/>
        <family val="2"/>
      </rPr>
      <t xml:space="preserve">: 30 de agosto de 2010                           </t>
    </r>
    <r>
      <rPr>
        <b/>
        <sz val="10"/>
        <color rgb="FF000000"/>
        <rFont val="Arial Narrow"/>
        <family val="2"/>
      </rPr>
      <t xml:space="preserve">Status: </t>
    </r>
    <r>
      <rPr>
        <sz val="10"/>
        <color rgb="FF000000"/>
        <rFont val="Arial Narrow"/>
        <family val="2"/>
      </rPr>
      <t>El Contrato fue rescindido mediante Resolución N° 127-12. Se preparó Informe Técnico para liquidación del Contrato, se atendieron subsanaciones solicitadas por la Contraloría y se remitió a Asesoría Legal para continuar con trámite de Refrendo. Pendiente refrendo de la Contraloría, de la liquidación del Contrato. Asesoría Legal envía circular a Dirección de Ingeniería para efecto de disponibilidad presupuestaria.</t>
    </r>
  </si>
  <si>
    <r>
      <rPr>
        <b/>
        <sz val="10"/>
        <rFont val="Arial Narrow"/>
        <family val="2"/>
      </rPr>
      <t>Contratista</t>
    </r>
    <r>
      <rPr>
        <sz val="10"/>
        <rFont val="Arial Narrow"/>
        <family val="2"/>
      </rPr>
      <t xml:space="preserve">: Consorcio FCC- Costa del Este                          </t>
    </r>
    <r>
      <rPr>
        <b/>
        <sz val="10"/>
        <rFont val="Arial Narrow"/>
        <family val="2"/>
      </rPr>
      <t>Contrato</t>
    </r>
    <r>
      <rPr>
        <sz val="10"/>
        <rFont val="Arial Narrow"/>
        <family val="2"/>
      </rPr>
      <t xml:space="preserve">:    132-2008                                                                      </t>
    </r>
    <r>
      <rPr>
        <b/>
        <sz val="10"/>
        <rFont val="Arial Narrow"/>
        <family val="2"/>
      </rPr>
      <t>Orden de Proceder</t>
    </r>
    <r>
      <rPr>
        <sz val="10"/>
        <rFont val="Arial Narrow"/>
        <family val="2"/>
      </rPr>
      <t xml:space="preserve">: 18 de noviembre de 2009                      </t>
    </r>
    <r>
      <rPr>
        <b/>
        <sz val="10"/>
        <rFont val="Arial Narrow"/>
        <family val="2"/>
      </rPr>
      <t>Fecha de Terminación:</t>
    </r>
    <r>
      <rPr>
        <sz val="10"/>
        <rFont val="Arial Narrow"/>
        <family val="2"/>
      </rPr>
      <t xml:space="preserve"> 15 de febrero de 2013                              </t>
    </r>
    <r>
      <rPr>
        <b/>
        <sz val="10"/>
        <rFont val="Arial Narrow"/>
        <family val="2"/>
      </rPr>
      <t>Status:</t>
    </r>
    <r>
      <rPr>
        <sz val="10"/>
        <rFont val="Arial Narrow"/>
        <family val="2"/>
      </rPr>
      <t xml:space="preserve"> Se enviará al Director Ejecutivo Circular solicitando evaluación para cierre de contrato.
</t>
    </r>
  </si>
  <si>
    <r>
      <rPr>
        <b/>
        <sz val="10"/>
        <color rgb="FF000000"/>
        <rFont val="Arial Narrow"/>
        <family val="2"/>
      </rPr>
      <t>Contratista:</t>
    </r>
    <r>
      <rPr>
        <sz val="10"/>
        <color rgb="FF000000"/>
        <rFont val="Arial Narrow"/>
        <family val="2"/>
      </rPr>
      <t xml:space="preserve"> Proyeco S.A                                                             </t>
    </r>
    <r>
      <rPr>
        <b/>
        <sz val="10"/>
        <color rgb="FF000000"/>
        <rFont val="Arial Narrow"/>
        <family val="2"/>
      </rPr>
      <t>Contrato:</t>
    </r>
    <r>
      <rPr>
        <sz val="10"/>
        <color rgb="FF000000"/>
        <rFont val="Arial Narrow"/>
        <family val="2"/>
      </rPr>
      <t xml:space="preserve">    192-2012                                                                  </t>
    </r>
    <r>
      <rPr>
        <b/>
        <sz val="10"/>
        <color rgb="FF000000"/>
        <rFont val="Arial Narrow"/>
        <family val="2"/>
      </rPr>
      <t>Orden de Proceder</t>
    </r>
    <r>
      <rPr>
        <sz val="10"/>
        <color rgb="FF000000"/>
        <rFont val="Arial Narrow"/>
        <family val="2"/>
      </rPr>
      <t xml:space="preserve">: 20 de diciembre de 2012                             </t>
    </r>
    <r>
      <rPr>
        <b/>
        <sz val="10"/>
        <color rgb="FF000000"/>
        <rFont val="Arial Narrow"/>
        <family val="2"/>
      </rPr>
      <t>Fecha de Terminación</t>
    </r>
    <r>
      <rPr>
        <sz val="10"/>
        <color rgb="FF000000"/>
        <rFont val="Arial Narrow"/>
        <family val="2"/>
      </rPr>
      <t xml:space="preserve">: 30 de septiembre de 2018                         </t>
    </r>
    <r>
      <rPr>
        <b/>
        <sz val="10"/>
        <color rgb="FF000000"/>
        <rFont val="Arial Narrow"/>
        <family val="2"/>
      </rPr>
      <t xml:space="preserve">Status: </t>
    </r>
    <r>
      <rPr>
        <sz val="10"/>
        <color rgb="FF000000"/>
        <rFont val="Arial Narrow"/>
        <family val="2"/>
      </rPr>
      <t>Supervisaba el Contrato No.148-2012 "Construcción de Alcantarillado del Mamey". Pendiente realizar el último pago y la devolución del retenido.</t>
    </r>
  </si>
  <si>
    <r>
      <rPr>
        <b/>
        <sz val="10"/>
        <color rgb="FF000000"/>
        <rFont val="Arial Narrow"/>
        <family val="2"/>
      </rPr>
      <t>Contratista</t>
    </r>
    <r>
      <rPr>
        <sz val="10"/>
        <color rgb="FF000000"/>
        <rFont val="Arial Narrow"/>
        <family val="2"/>
      </rPr>
      <t xml:space="preserve">:Consorcio IECISA-AYESA                                </t>
    </r>
    <r>
      <rPr>
        <b/>
        <sz val="10"/>
        <color rgb="FF000000"/>
        <rFont val="Arial Narrow"/>
        <family val="2"/>
      </rPr>
      <t>Contrato:</t>
    </r>
    <r>
      <rPr>
        <sz val="10"/>
        <color rgb="FF000000"/>
        <rFont val="Arial Narrow"/>
        <family val="2"/>
      </rPr>
      <t xml:space="preserve">    COC-02-BIRF-2014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t>
    </r>
    <r>
      <rPr>
        <sz val="10"/>
        <color rgb="FF000000"/>
        <rFont val="Arial Narrow"/>
        <family val="2"/>
      </rPr>
      <t xml:space="preserve">n: 24 de julio de 2017                           </t>
    </r>
    <r>
      <rPr>
        <b/>
        <sz val="10"/>
        <color rgb="FF000000"/>
        <rFont val="Arial Narrow"/>
        <family val="2"/>
      </rPr>
      <t>Status:</t>
    </r>
    <r>
      <rPr>
        <sz val="10"/>
        <color rgb="FF000000"/>
        <rFont val="Arial Narrow"/>
        <family val="2"/>
      </rPr>
      <t xml:space="preserve"> Adenda de Finiquito aprobada. La Cuenta de Finiquito por la suma de B/.91,698.30, requiere asignación de recursos en la partida presupuestaria para cierre.</t>
    </r>
  </si>
  <si>
    <r>
      <rPr>
        <b/>
        <sz val="10"/>
        <rFont val="Arial Narrow"/>
        <family val="2"/>
      </rPr>
      <t>Contratista</t>
    </r>
    <r>
      <rPr>
        <sz val="10"/>
        <rFont val="Arial Narrow"/>
        <family val="2"/>
      </rPr>
      <t xml:space="preserve">: PRODESARROLLO                                               </t>
    </r>
    <r>
      <rPr>
        <b/>
        <sz val="10"/>
        <rFont val="Arial Narrow"/>
        <family val="2"/>
      </rPr>
      <t>Contrato</t>
    </r>
    <r>
      <rPr>
        <sz val="10"/>
        <rFont val="Arial Narrow"/>
        <family val="2"/>
      </rPr>
      <t xml:space="preserve">:    COC-02-CAF 2013                                                </t>
    </r>
    <r>
      <rPr>
        <b/>
        <sz val="10"/>
        <rFont val="Arial Narrow"/>
        <family val="2"/>
      </rPr>
      <t>Orden de Proceder</t>
    </r>
    <r>
      <rPr>
        <sz val="10"/>
        <rFont val="Arial Narrow"/>
        <family val="2"/>
      </rPr>
      <t xml:space="preserve">: 12 de noviembre de 2013                           </t>
    </r>
    <r>
      <rPr>
        <b/>
        <sz val="10"/>
        <rFont val="Arial Narrow"/>
        <family val="2"/>
      </rPr>
      <t>Fecha de Terminación</t>
    </r>
    <r>
      <rPr>
        <sz val="10"/>
        <rFont val="Arial Narrow"/>
        <family val="2"/>
      </rPr>
      <t xml:space="preserve">: 31 de agosto de 2018                               </t>
    </r>
    <r>
      <rPr>
        <b/>
        <sz val="10"/>
        <rFont val="Arial Narrow"/>
        <family val="2"/>
      </rPr>
      <t xml:space="preserve">Status: </t>
    </r>
    <r>
      <rPr>
        <sz val="10"/>
        <rFont val="Arial Narrow"/>
        <family val="2"/>
      </rPr>
      <t>Finalizadas las obras civiles del nodo de la calle 7ma Río Abajo. Debido a que las pruebas finales de telemetría no pasaban los estándares del IDAAN, se decidio llevar acabo un finiquito de mutuo acuerdo con el Contratista, el cual actualmente esta en trámite de refrendo en la Contraloria.</t>
    </r>
  </si>
  <si>
    <r>
      <rPr>
        <b/>
        <sz val="10"/>
        <rFont val="Arial Narrow"/>
        <family val="2"/>
      </rPr>
      <t>Contratista</t>
    </r>
    <r>
      <rPr>
        <sz val="10"/>
        <rFont val="Arial Narrow"/>
        <family val="2"/>
      </rPr>
      <t xml:space="preserve">: Consorcio de Aguas de Pmá Centro                            </t>
    </r>
    <r>
      <rPr>
        <b/>
        <sz val="10"/>
        <rFont val="Arial Narrow"/>
        <family val="2"/>
      </rPr>
      <t xml:space="preserve">Contrato: </t>
    </r>
    <r>
      <rPr>
        <sz val="10"/>
        <rFont val="Arial Narrow"/>
        <family val="2"/>
      </rPr>
      <t xml:space="preserve">CC-03-CAF-2015                                                       </t>
    </r>
    <r>
      <rPr>
        <b/>
        <sz val="10"/>
        <rFont val="Arial Narrow"/>
        <family val="2"/>
      </rPr>
      <t>Orden de Proceder:</t>
    </r>
    <r>
      <rPr>
        <sz val="10"/>
        <rFont val="Arial Narrow"/>
        <family val="2"/>
      </rPr>
      <t xml:space="preserve"> 20 de julio de 2015                                   </t>
    </r>
    <r>
      <rPr>
        <b/>
        <sz val="10"/>
        <rFont val="Arial Narrow"/>
        <family val="2"/>
      </rPr>
      <t>Fecha de Terminación</t>
    </r>
    <r>
      <rPr>
        <sz val="10"/>
        <rFont val="Arial Narrow"/>
        <family val="2"/>
      </rPr>
      <t xml:space="preserve">: 30 de septiembre de 2018.                        </t>
    </r>
    <r>
      <rPr>
        <b/>
        <sz val="10"/>
        <rFont val="Arial Narrow"/>
        <family val="2"/>
      </rPr>
      <t>Status:</t>
    </r>
    <r>
      <rPr>
        <sz val="10"/>
        <rFont val="Arial Narrow"/>
        <family val="2"/>
      </rPr>
      <t>Supervisión de los proyectos: "Línea de San Francisco; Chorrillo-Santa Ana; Bethania; Bella Vista-Vía Argentina-La Salle". Adenda en trámite No.1  (tiempo y disminución de monto) para cierre administrativo y financiero; pendiente de subsanar documentación, por parte del Contratista, para proceder con los pagos de cierre del contrato</t>
    </r>
  </si>
  <si>
    <r>
      <rPr>
        <b/>
        <sz val="10"/>
        <rFont val="Arial Narrow"/>
        <family val="2"/>
      </rPr>
      <t>Contratista:</t>
    </r>
    <r>
      <rPr>
        <sz val="10"/>
        <rFont val="Arial Narrow"/>
        <family val="2"/>
      </rPr>
      <t xml:space="preserve"> MECO                                                                       </t>
    </r>
    <r>
      <rPr>
        <b/>
        <sz val="10"/>
        <rFont val="Arial Narrow"/>
        <family val="2"/>
      </rPr>
      <t>Contrato:</t>
    </r>
    <r>
      <rPr>
        <sz val="10"/>
        <rFont val="Arial Narrow"/>
        <family val="2"/>
      </rPr>
      <t xml:space="preserve">    COC-02-CAF 2016                                               </t>
    </r>
    <r>
      <rPr>
        <b/>
        <sz val="10"/>
        <rFont val="Arial Narrow"/>
        <family val="2"/>
      </rPr>
      <t>Orden de Proceder</t>
    </r>
    <r>
      <rPr>
        <sz val="10"/>
        <rFont val="Arial Narrow"/>
        <family val="2"/>
      </rPr>
      <t xml:space="preserve">: 8 de junio de 2016                                     </t>
    </r>
    <r>
      <rPr>
        <b/>
        <sz val="10"/>
        <rFont val="Arial Narrow"/>
        <family val="2"/>
      </rPr>
      <t>Fecha de Terminación</t>
    </r>
    <r>
      <rPr>
        <sz val="10"/>
        <rFont val="Arial Narrow"/>
        <family val="2"/>
      </rPr>
      <t xml:space="preserve">: 29 de diciembre de 2017                           </t>
    </r>
    <r>
      <rPr>
        <b/>
        <sz val="10"/>
        <rFont val="Arial Narrow"/>
        <family val="2"/>
      </rPr>
      <t>Status:</t>
    </r>
    <r>
      <rPr>
        <sz val="10"/>
        <rFont val="Arial Narrow"/>
        <family val="2"/>
      </rPr>
      <t>La comunidad se opuso al proyecto, por ende no se pudo continuar con el proyecto. Adenda de Finiquito aprobada.  Se llevo acabo un finiquito por la suma de B/.23,481.01, el cual, actualmente, está en subsanación solicitada por la Contraloria.</t>
    </r>
  </si>
  <si>
    <r>
      <rPr>
        <b/>
        <sz val="10"/>
        <rFont val="Arial Narrow"/>
        <family val="2"/>
      </rPr>
      <t>Contratista</t>
    </r>
    <r>
      <rPr>
        <sz val="10"/>
        <rFont val="Arial Narrow"/>
        <family val="2"/>
      </rPr>
      <t xml:space="preserve">: Constructora MECO, S.A                                          </t>
    </r>
    <r>
      <rPr>
        <b/>
        <sz val="10"/>
        <rFont val="Arial Narrow"/>
        <family val="2"/>
      </rPr>
      <t>Contrato</t>
    </r>
    <r>
      <rPr>
        <sz val="10"/>
        <rFont val="Arial Narrow"/>
        <family val="2"/>
      </rPr>
      <t xml:space="preserve">: COC-09-CAF-2014                                                       </t>
    </r>
    <r>
      <rPr>
        <b/>
        <sz val="10"/>
        <rFont val="Arial Narrow"/>
        <family val="2"/>
      </rPr>
      <t>Orden de Proceder</t>
    </r>
    <r>
      <rPr>
        <sz val="10"/>
        <rFont val="Arial Narrow"/>
        <family val="2"/>
      </rPr>
      <t xml:space="preserve">: 29 de diciembre de 2014 Fecha de </t>
    </r>
    <r>
      <rPr>
        <b/>
        <sz val="10"/>
        <rFont val="Arial Narrow"/>
        <family val="2"/>
      </rPr>
      <t>Terminación</t>
    </r>
    <r>
      <rPr>
        <sz val="10"/>
        <rFont val="Arial Narrow"/>
        <family val="2"/>
      </rPr>
      <t xml:space="preserve">: 28 de febrero de 2019.                                               </t>
    </r>
    <r>
      <rPr>
        <b/>
        <sz val="10"/>
        <rFont val="Arial Narrow"/>
        <family val="2"/>
      </rPr>
      <t>Status:</t>
    </r>
    <r>
      <rPr>
        <sz val="10"/>
        <rFont val="Arial Narrow"/>
        <family val="2"/>
      </rPr>
      <t xml:space="preserve"> En trámite en la Contraloría, Adenda No.5 de costo (B/.237,818.04) y  tiempo hasta el 31-Dic-2021. Las Cuentas en trámite están pendiente de proceso de sustitución de fuente en MEF. Pendiente: Finalizar etapas pendientes y definir temas eléctricos (derivación hasta Villa del Carmen Tuberías de 8”: 96%). Para los trabajos pendientes se contempla reducción de contrato, debido a trabajos eléctricos que no se pueden realizar. En tal sentido, la Adenda en trámite contempla extensión de tiempo y disminución de contrato (trabajos eléctricos en el tanque), la empresa MECO entregó las fianzas correspondientes para extensión de tiempo. Actualmente, se está coordinando la firma de Acta de Inspección Final; se cuenta con Acta Sustancial de Obra; una vez pagadas las cuentas pendientes y refrendadas la Adenda No.5,  se continúa con el Acta de Aceptación Final de Obra.</t>
    </r>
  </si>
  <si>
    <r>
      <rPr>
        <b/>
        <sz val="10"/>
        <rFont val="Arial Narrow"/>
        <family val="2"/>
      </rPr>
      <t>Contratista:</t>
    </r>
    <r>
      <rPr>
        <sz val="10"/>
        <rFont val="Arial Narrow"/>
        <family val="2"/>
      </rPr>
      <t xml:space="preserve"> Aministradora de Proyectos                                         </t>
    </r>
    <r>
      <rPr>
        <b/>
        <sz val="10"/>
        <rFont val="Arial Narrow"/>
        <family val="2"/>
      </rPr>
      <t xml:space="preserve"> Contrato:</t>
    </r>
    <r>
      <rPr>
        <sz val="10"/>
        <rFont val="Arial Narrow"/>
        <family val="2"/>
      </rPr>
      <t xml:space="preserve">    COC-10CAF-2014                                                 </t>
    </r>
    <r>
      <rPr>
        <b/>
        <sz val="10"/>
        <rFont val="Arial Narrow"/>
        <family val="2"/>
      </rPr>
      <t>Orden de Proceder</t>
    </r>
    <r>
      <rPr>
        <sz val="10"/>
        <rFont val="Arial Narrow"/>
        <family val="2"/>
      </rPr>
      <t xml:space="preserve">: 6 de noviembre de 2014                              </t>
    </r>
    <r>
      <rPr>
        <b/>
        <sz val="10"/>
        <rFont val="Arial Narrow"/>
        <family val="2"/>
      </rPr>
      <t>Fecha de Terminación</t>
    </r>
    <r>
      <rPr>
        <sz val="10"/>
        <rFont val="Arial Narrow"/>
        <family val="2"/>
      </rPr>
      <t xml:space="preserve">: 28 de diciembre de 2016.                          </t>
    </r>
    <r>
      <rPr>
        <b/>
        <sz val="10"/>
        <rFont val="Arial Narrow"/>
        <family val="2"/>
      </rPr>
      <t xml:space="preserve">Status: </t>
    </r>
    <r>
      <rPr>
        <sz val="10"/>
        <rFont val="Arial Narrow"/>
        <family val="2"/>
      </rPr>
      <t xml:space="preserve">En el Informe de May-2019, se indicaba el estatus de Finalizado, sin embargo, se ha modificado toda vez que no se pudo cumplir con el pago de las Cuentas pendientes. Cuenta con Acta de Entrega Final. Pendiente de pago de Cuentas por el orden de los B/.958,000.00. Las Cuentas No.8, 9 y 11, están en Contraloría. La Cuenta (No.14) de segundo retenido está en recorrido.  </t>
    </r>
  </si>
  <si>
    <r>
      <rPr>
        <b/>
        <sz val="10"/>
        <rFont val="Arial Narrow"/>
        <family val="2"/>
      </rPr>
      <t>Contratista:</t>
    </r>
    <r>
      <rPr>
        <sz val="10"/>
        <rFont val="Arial Narrow"/>
        <family val="2"/>
      </rPr>
      <t xml:space="preserve">   Internacional de Seguros                                       </t>
    </r>
    <r>
      <rPr>
        <b/>
        <sz val="10"/>
        <rFont val="Arial Narrow"/>
        <family val="2"/>
      </rPr>
      <t>Contrato</t>
    </r>
    <r>
      <rPr>
        <sz val="10"/>
        <rFont val="Arial Narrow"/>
        <family val="2"/>
      </rPr>
      <t xml:space="preserve">:   60-2003                                                                  </t>
    </r>
    <r>
      <rPr>
        <b/>
        <sz val="10"/>
        <rFont val="Arial Narrow"/>
        <family val="2"/>
      </rPr>
      <t>Orden de Proceder</t>
    </r>
    <r>
      <rPr>
        <sz val="10"/>
        <rFont val="Arial Narrow"/>
        <family val="2"/>
      </rPr>
      <t xml:space="preserve">: 4 de agosto de 2003                                  </t>
    </r>
    <r>
      <rPr>
        <b/>
        <sz val="10"/>
        <rFont val="Arial Narrow"/>
        <family val="2"/>
      </rPr>
      <t xml:space="preserve">  Fecha de Terminación</t>
    </r>
    <r>
      <rPr>
        <sz val="10"/>
        <rFont val="Arial Narrow"/>
        <family val="2"/>
      </rPr>
      <t xml:space="preserve">: 18 de julio de 2004                                   </t>
    </r>
    <r>
      <rPr>
        <b/>
        <sz val="10"/>
        <rFont val="Arial Narrow"/>
        <family val="2"/>
      </rPr>
      <t xml:space="preserve">Status: </t>
    </r>
    <r>
      <rPr>
        <sz val="10"/>
        <rFont val="Arial Narrow"/>
        <family val="2"/>
      </rPr>
      <t>Se confeccionó informe técnico para Adenda por aumento y disminuciones con el resultado de una adición al contrato  y se envió a su trámite para consideración de la Junta Directiva. La adenda fue devuelta para subsanación por parte de la CGR, requiere recursos en la partida presupuestaria. Con la aprobación de esta Adenda el avance llegaría al 100% y se procedería con el cierre del contrato. Está pendiente asignación de partida en el 2021. Se enviará nota al Director Ejecutivo solicitando evaluación para determinar cierre de contrato.</t>
    </r>
  </si>
  <si>
    <r>
      <rPr>
        <b/>
        <sz val="10"/>
        <rFont val="Arial Narrow"/>
        <family val="2"/>
      </rPr>
      <t>Contratista</t>
    </r>
    <r>
      <rPr>
        <sz val="10"/>
        <rFont val="Arial Narrow"/>
        <family val="2"/>
      </rPr>
      <t xml:space="preserve">: Estudios de Ingenieria                                         </t>
    </r>
    <r>
      <rPr>
        <b/>
        <sz val="10"/>
        <rFont val="Arial Narrow"/>
        <family val="2"/>
      </rPr>
      <t>Contrato:</t>
    </r>
    <r>
      <rPr>
        <sz val="10"/>
        <rFont val="Arial Narrow"/>
        <family val="2"/>
      </rPr>
      <t xml:space="preserve"> C-12-2019                                                                 </t>
    </r>
    <r>
      <rPr>
        <b/>
        <sz val="10"/>
        <rFont val="Arial Narrow"/>
        <family val="2"/>
      </rPr>
      <t>Orden de Proceder</t>
    </r>
    <r>
      <rPr>
        <sz val="10"/>
        <rFont val="Arial Narrow"/>
        <family val="2"/>
      </rPr>
      <t xml:space="preserve">: 2 de noviembre de 2019                           </t>
    </r>
    <r>
      <rPr>
        <b/>
        <sz val="10"/>
        <rFont val="Arial Narrow"/>
        <family val="2"/>
      </rPr>
      <t>Fecha de Terminació</t>
    </r>
    <r>
      <rPr>
        <sz val="10"/>
        <rFont val="Arial Narrow"/>
        <family val="2"/>
      </rPr>
      <t xml:space="preserve">n: 30 de mayo de 2020.                                </t>
    </r>
    <r>
      <rPr>
        <b/>
        <sz val="10"/>
        <rFont val="Arial Narrow"/>
        <family val="2"/>
      </rPr>
      <t xml:space="preserve">Status: </t>
    </r>
    <r>
      <rPr>
        <sz val="10"/>
        <rFont val="Arial Narrow"/>
        <family val="2"/>
      </rPr>
      <t>En Junta Directiva se tomó la decisión de finiquitar los proyectos sin avance físico, como éste; se envió una nota a Legal para que indique los pasos a seguir.</t>
    </r>
  </si>
  <si>
    <r>
      <rPr>
        <b/>
        <sz val="10"/>
        <rFont val="Arial Narrow"/>
        <family val="2"/>
      </rPr>
      <t>Contratista</t>
    </r>
    <r>
      <rPr>
        <sz val="10"/>
        <rFont val="Arial Narrow"/>
        <family val="2"/>
      </rPr>
      <t xml:space="preserve">: Grupo DISA                                                             </t>
    </r>
    <r>
      <rPr>
        <b/>
        <sz val="10"/>
        <rFont val="Arial Narrow"/>
        <family val="2"/>
      </rPr>
      <t xml:space="preserve">Contrato: </t>
    </r>
    <r>
      <rPr>
        <sz val="10"/>
        <rFont val="Arial Narrow"/>
        <family val="2"/>
      </rPr>
      <t xml:space="preserve">   09-2017                                                                    </t>
    </r>
    <r>
      <rPr>
        <b/>
        <sz val="10"/>
        <rFont val="Arial Narrow"/>
        <family val="2"/>
      </rPr>
      <t>Orden de Proceder:</t>
    </r>
    <r>
      <rPr>
        <sz val="10"/>
        <rFont val="Arial Narrow"/>
        <family val="2"/>
      </rPr>
      <t xml:space="preserve"> 2 de enero de 2018                                     </t>
    </r>
    <r>
      <rPr>
        <b/>
        <sz val="10"/>
        <rFont val="Arial Narrow"/>
        <family val="2"/>
      </rPr>
      <t>Fecha de Terminación</t>
    </r>
    <r>
      <rPr>
        <sz val="10"/>
        <rFont val="Arial Narrow"/>
        <family val="2"/>
      </rPr>
      <t xml:space="preserve">: 15 de diciembre de 2018                            </t>
    </r>
    <r>
      <rPr>
        <b/>
        <sz val="10"/>
        <rFont val="Arial Narrow"/>
        <family val="2"/>
      </rPr>
      <t xml:space="preserve">Status: </t>
    </r>
    <r>
      <rPr>
        <sz val="10"/>
        <rFont val="Arial Narrow"/>
        <family val="2"/>
      </rPr>
      <t>El contratista está pendiente por enviar la nota para solicitud de Adenda de extensión de tiempo. Los trabajos aún no han sido coordinados con la Regional.</t>
    </r>
  </si>
  <si>
    <r>
      <rPr>
        <b/>
        <sz val="10"/>
        <color rgb="FF000000"/>
        <rFont val="Arial Narrow"/>
        <family val="2"/>
      </rPr>
      <t>Contratista</t>
    </r>
    <r>
      <rPr>
        <sz val="10"/>
        <color rgb="FF000000"/>
        <rFont val="Arial Narrow"/>
        <family val="2"/>
      </rPr>
      <t xml:space="preserve">: COPISA                                                             </t>
    </r>
    <r>
      <rPr>
        <b/>
        <sz val="10"/>
        <color rgb="FF000000"/>
        <rFont val="Arial Narrow"/>
        <family val="2"/>
      </rPr>
      <t>Contrato</t>
    </r>
    <r>
      <rPr>
        <sz val="10"/>
        <color rgb="FF000000"/>
        <rFont val="Arial Narrow"/>
        <family val="2"/>
      </rPr>
      <t xml:space="preserve">:    154-2012                                                                  </t>
    </r>
    <r>
      <rPr>
        <b/>
        <sz val="10"/>
        <color rgb="FF000000"/>
        <rFont val="Arial Narrow"/>
        <family val="2"/>
      </rPr>
      <t>Orden de Proceder</t>
    </r>
    <r>
      <rPr>
        <sz val="10"/>
        <color rgb="FF000000"/>
        <rFont val="Arial Narrow"/>
        <family val="2"/>
      </rPr>
      <t xml:space="preserve">: 10 de mayo de 2013                                 </t>
    </r>
    <r>
      <rPr>
        <b/>
        <sz val="10"/>
        <color rgb="FF000000"/>
        <rFont val="Arial Narrow"/>
        <family val="2"/>
      </rPr>
      <t>Fecha de Terminación</t>
    </r>
    <r>
      <rPr>
        <sz val="10"/>
        <color rgb="FF000000"/>
        <rFont val="Arial Narrow"/>
        <family val="2"/>
      </rPr>
      <t xml:space="preserve">: 1 de junio de 2016.                       </t>
    </r>
    <r>
      <rPr>
        <b/>
        <sz val="10"/>
        <color rgb="FF000000"/>
        <rFont val="Arial Narrow"/>
        <family val="2"/>
      </rPr>
      <t>Status:</t>
    </r>
    <r>
      <rPr>
        <sz val="10"/>
        <color rgb="FF000000"/>
        <rFont val="Arial Narrow"/>
        <family val="2"/>
      </rPr>
      <t xml:space="preserve"> Proyecto en cierre financiero. Se firmó el Acta de Aceptación Final, por todas las partes. El Contratista entregó la Cuenta para el cobro del 10% del retenido, sólo queda pendiente el pago, se realizó la reserva para el pago correspondiente.</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</si>
  <si>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COC-03-BID-2013                      </t>
    </r>
    <r>
      <rPr>
        <b/>
        <sz val="10"/>
        <rFont val="Arial Narrow"/>
        <family val="2"/>
      </rPr>
      <t>Orden de Procede</t>
    </r>
    <r>
      <rPr>
        <sz val="10"/>
        <rFont val="Arial Narrow"/>
        <family val="2"/>
      </rPr>
      <t xml:space="preserve">r: 6 de mayo de 2013        </t>
    </r>
    <r>
      <rPr>
        <b/>
        <sz val="10"/>
        <rFont val="Arial Narrow"/>
        <family val="2"/>
      </rPr>
      <t xml:space="preserve">  Fecha de Terminación:</t>
    </r>
    <r>
      <rPr>
        <sz val="10"/>
        <rFont val="Arial Narrow"/>
        <family val="2"/>
      </rPr>
      <t xml:space="preserve"> 29 de diciembre de 2017                                                                  </t>
    </r>
    <r>
      <rPr>
        <b/>
        <sz val="10"/>
        <rFont val="Arial Narrow"/>
        <family val="2"/>
      </rPr>
      <t>Status</t>
    </r>
    <r>
      <rPr>
        <sz val="10"/>
        <rFont val="Arial Narrow"/>
        <family val="2"/>
      </rPr>
      <t>: e suspende el proyecto desde marzo de 2017. Se realizaron reuniones con la Dirección de Legal del IDAAN y se tomó la decisión de publicar en el portal de Panamacompra una Resolución Administrativa, la cual está siendo elaborada actualmente. Posteriormente se procederá con la Aseguradora. El Informe Técnico de Adenda N°8 está en revisión en Asesoría Legal.</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</si>
  <si>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COC-04-BID-2013                    </t>
    </r>
    <r>
      <rPr>
        <b/>
        <sz val="10"/>
        <rFont val="Arial Narrow"/>
        <family val="2"/>
      </rPr>
      <t>Orden de Proceder</t>
    </r>
    <r>
      <rPr>
        <sz val="10"/>
        <rFont val="Arial Narrow"/>
        <family val="2"/>
      </rPr>
      <t xml:space="preserve">: 3 de junio de 2013          </t>
    </r>
    <r>
      <rPr>
        <b/>
        <sz val="10"/>
        <rFont val="Arial Narrow"/>
        <family val="2"/>
      </rPr>
      <t>Fecha de Terminación</t>
    </r>
    <r>
      <rPr>
        <sz val="10"/>
        <rFont val="Arial Narrow"/>
        <family val="2"/>
      </rPr>
      <t xml:space="preserve">: 29 de febrero de 2016 </t>
    </r>
    <r>
      <rPr>
        <b/>
        <sz val="10"/>
        <rFont val="Arial Narrow"/>
        <family val="2"/>
      </rPr>
      <t>Status</t>
    </r>
    <r>
      <rPr>
        <sz val="10"/>
        <rFont val="Arial Narrow"/>
        <family val="2"/>
      </rPr>
      <t xml:space="preserve">: Se suspende el proyecto desde marzo de 2017. Se entregó Informe Técnico a legal en el mes de abril, en donde la UP recomienda proceder con la  cancelación del contrato. El área de Legal emitió Resolucion Administrativa en Sep-2019, pendiente respuesta de Legal, para proceder a contratar los trabajos faltantes. La Cuenta No.14 no se ha podido pagar, por embargos que presenta la empresa.       </t>
    </r>
  </si>
  <si>
    <r>
      <rPr>
        <b/>
        <sz val="10"/>
        <rFont val="Arial Narrow"/>
        <family val="2"/>
      </rPr>
      <t>Contratista:</t>
    </r>
    <r>
      <rPr>
        <sz val="10"/>
        <rFont val="Arial Narrow"/>
        <family val="2"/>
      </rPr>
      <t xml:space="preserve"> Globetec Constructions      </t>
    </r>
    <r>
      <rPr>
        <b/>
        <sz val="10"/>
        <rFont val="Arial Narrow"/>
        <family val="2"/>
      </rPr>
      <t>Contrato:</t>
    </r>
    <r>
      <rPr>
        <sz val="10"/>
        <rFont val="Arial Narrow"/>
        <family val="2"/>
      </rPr>
      <t xml:space="preserve">    COC-BID (FID-128-No.19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19 de agosto de 2017. </t>
    </r>
    <r>
      <rPr>
        <b/>
        <sz val="10"/>
        <rFont val="Arial Narrow"/>
        <family val="2"/>
      </rPr>
      <t xml:space="preserve"> Status</t>
    </r>
    <r>
      <rPr>
        <sz val="10"/>
        <rFont val="Arial Narrow"/>
        <family val="2"/>
      </rPr>
      <t xml:space="preserve">: Terminación de relación contractual por conveniencia. Contratista apela a instancias superiores, posterior a fallo a favor del Idaan del Tribunal. Contrato rescindido. </t>
    </r>
  </si>
  <si>
    <r>
      <rPr>
        <b/>
        <sz val="10"/>
        <rFont val="Arial Narrow"/>
        <family val="2"/>
      </rPr>
      <t>Contratista</t>
    </r>
    <r>
      <rPr>
        <sz val="10"/>
        <rFont val="Arial Narrow"/>
        <family val="2"/>
      </rPr>
      <t xml:space="preserve">:Globetec Constructions               </t>
    </r>
    <r>
      <rPr>
        <b/>
        <sz val="10"/>
        <rFont val="Arial Narrow"/>
        <family val="2"/>
      </rPr>
      <t>Contrato:</t>
    </r>
    <r>
      <rPr>
        <sz val="10"/>
        <rFont val="Arial Narrow"/>
        <family val="2"/>
      </rPr>
      <t xml:space="preserve">    COC-BID-(FID-128)No.18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2 de febrero de 2017   </t>
    </r>
    <r>
      <rPr>
        <b/>
        <sz val="10"/>
        <rFont val="Arial Narrow"/>
        <family val="2"/>
      </rPr>
      <t>Status</t>
    </r>
    <r>
      <rPr>
        <sz val="10"/>
        <rFont val="Arial Narrow"/>
        <family val="2"/>
      </rPr>
      <t>:  Terminación de relación contractual por conveniencia. Contratista solicita aclaración posterior a fallo del Tribunal a favor del IDAAN. Contrato rescindido.</t>
    </r>
  </si>
  <si>
    <r>
      <rPr>
        <b/>
        <sz val="10"/>
        <color rgb="FF000000"/>
        <rFont val="Arial Narrow"/>
        <family val="2"/>
      </rPr>
      <t>Contratista</t>
    </r>
    <r>
      <rPr>
        <sz val="10"/>
        <color rgb="FF000000"/>
        <rFont val="Arial Narrow"/>
        <family val="2"/>
      </rPr>
      <t xml:space="preserve">: Representaciones Halfe, S.A No. </t>
    </r>
    <r>
      <rPr>
        <b/>
        <sz val="10"/>
        <color rgb="FF000000"/>
        <rFont val="Arial Narrow"/>
        <family val="2"/>
      </rPr>
      <t>Contrato</t>
    </r>
    <r>
      <rPr>
        <sz val="10"/>
        <color rgb="FF000000"/>
        <rFont val="Arial Narrow"/>
        <family val="2"/>
      </rPr>
      <t xml:space="preserve"> No. 31-2017.                                      </t>
    </r>
    <r>
      <rPr>
        <b/>
        <sz val="10"/>
        <color rgb="FF000000"/>
        <rFont val="Arial Narrow"/>
        <family val="2"/>
      </rPr>
      <t>Orden de Proceder:</t>
    </r>
    <r>
      <rPr>
        <sz val="10"/>
        <color rgb="FF000000"/>
        <rFont val="Arial Narrow"/>
        <family val="2"/>
      </rPr>
      <t xml:space="preserve"> 1 de junio de 2018      </t>
    </r>
    <r>
      <rPr>
        <b/>
        <sz val="10"/>
        <color rgb="FF000000"/>
        <rFont val="Arial Narrow"/>
        <family val="2"/>
      </rPr>
      <t>Fecha de Terminación</t>
    </r>
    <r>
      <rPr>
        <sz val="10"/>
        <color rgb="FF000000"/>
        <rFont val="Arial Narrow"/>
        <family val="2"/>
      </rPr>
      <t xml:space="preserve">: 27 de diciembre de 2018.                                                                       </t>
    </r>
    <r>
      <rPr>
        <b/>
        <sz val="10"/>
        <color rgb="FF000000"/>
        <rFont val="Arial Narrow"/>
        <family val="2"/>
      </rPr>
      <t xml:space="preserve"> Status</t>
    </r>
    <r>
      <rPr>
        <sz val="10"/>
        <color rgb="FF000000"/>
        <rFont val="Arial Narrow"/>
        <family val="2"/>
      </rPr>
      <t xml:space="preserve">:  caso en Asesoría Legal.  </t>
    </r>
  </si>
  <si>
    <r>
      <rPr>
        <b/>
        <sz val="11"/>
        <rFont val="Arial Narrow"/>
        <family val="2"/>
      </rPr>
      <t>Puerto Armuelles</t>
    </r>
    <r>
      <rPr>
        <sz val="11"/>
        <rFont val="Arial Narrow"/>
        <family val="2"/>
      </rPr>
      <t xml:space="preserve"> - Construcción de Intradomiciliarias Sanitarias </t>
    </r>
  </si>
  <si>
    <r>
      <rPr>
        <b/>
        <u/>
        <sz val="11"/>
        <color theme="1"/>
        <rFont val="Arial Narrow"/>
        <family val="2"/>
      </rPr>
      <t>Contratista</t>
    </r>
    <r>
      <rPr>
        <u/>
        <sz val="11"/>
        <color theme="1"/>
        <rFont val="Arial Narrow"/>
        <family val="2"/>
      </rPr>
      <t>:</t>
    </r>
    <r>
      <rPr>
        <sz val="11"/>
        <color theme="1"/>
        <rFont val="Arial Narrow"/>
        <family val="2"/>
      </rPr>
      <t xml:space="preserve"> Consorcio Sanidad de Puerto LCC Ingenieria.                                                   El contrato se encuentra en Asesoria Legal de la Instittución para confección de contrato., en espera de recursos presupuestarios.      </t>
    </r>
  </si>
  <si>
    <r>
      <rPr>
        <b/>
        <sz val="11"/>
        <rFont val="Arial Narrow"/>
        <family val="2"/>
      </rPr>
      <t>Contratista:</t>
    </r>
    <r>
      <rPr>
        <sz val="11"/>
        <rFont val="Arial Narrow"/>
        <family val="2"/>
      </rPr>
      <t xml:space="preserve"> Estudios de Ingeniería, S.A.                                                    </t>
    </r>
    <r>
      <rPr>
        <b/>
        <sz val="11"/>
        <rFont val="Arial Narrow"/>
        <family val="2"/>
      </rPr>
      <t>Contrato No</t>
    </r>
    <r>
      <rPr>
        <sz val="11"/>
        <rFont val="Arial Narrow"/>
        <family val="2"/>
      </rPr>
      <t xml:space="preserve">.139-2014.                                                                                           </t>
    </r>
    <r>
      <rPr>
        <b/>
        <sz val="11"/>
        <rFont val="Arial Narrow"/>
        <family val="2"/>
      </rPr>
      <t>Orden de Proceder:</t>
    </r>
    <r>
      <rPr>
        <sz val="11"/>
        <rFont val="Arial Narrow"/>
        <family val="2"/>
      </rPr>
      <t xml:space="preserve"> 1 de junio de 2015.                                                           </t>
    </r>
    <r>
      <rPr>
        <b/>
        <sz val="11"/>
        <rFont val="Arial Narrow"/>
        <family val="2"/>
      </rPr>
      <t>Fecha de Terminación:</t>
    </r>
    <r>
      <rPr>
        <sz val="11"/>
        <rFont val="Arial Narrow"/>
        <family val="2"/>
      </rPr>
      <t>13 de septiembre 2018. .El Contratista da inicio a la Etapa de Operación y Mantenimiento, por un periodo de 2 años, a partir del 10 de septiembre de 2018 hasta el 10 de septiembre de 2020. El 9 de septiembre de 2020 se realizó la Inspección Final del proyecto con Contraloría, solo se está a la espera de legalización de la compra de terreno para la firma del Acta de Aceptación Final</t>
    </r>
  </si>
  <si>
    <r>
      <rPr>
        <b/>
        <sz val="11"/>
        <color rgb="FF000000"/>
        <rFont val="Arial Narrow"/>
        <family val="2"/>
      </rPr>
      <t>Contratista:</t>
    </r>
    <r>
      <rPr>
        <sz val="11"/>
        <color rgb="FF000000"/>
        <rFont val="Arial Narrow"/>
        <family val="2"/>
      </rPr>
      <t xml:space="preserve"> Aquialogy LATAM                                                            </t>
    </r>
    <r>
      <rPr>
        <b/>
        <sz val="11"/>
        <color rgb="FF000000"/>
        <rFont val="Arial Narrow"/>
        <family val="2"/>
      </rPr>
      <t>Contrato No.</t>
    </r>
    <r>
      <rPr>
        <sz val="11"/>
        <color rgb="FF000000"/>
        <rFont val="Arial Narrow"/>
        <family val="2"/>
      </rPr>
      <t xml:space="preserve">: COC-01-CAF-2016                                                                    </t>
    </r>
    <r>
      <rPr>
        <b/>
        <sz val="11"/>
        <color rgb="FF000000"/>
        <rFont val="Arial Narrow"/>
        <family val="2"/>
      </rPr>
      <t>Contratista:</t>
    </r>
    <r>
      <rPr>
        <sz val="11"/>
        <color rgb="FF000000"/>
        <rFont val="Arial Narrow"/>
        <family val="2"/>
      </rPr>
      <t xml:space="preserve"> Aqualogy Latam S.A.S.E.S.P.                                                          </t>
    </r>
    <r>
      <rPr>
        <b/>
        <sz val="11"/>
        <color rgb="FF000000"/>
        <rFont val="Arial Narrow"/>
        <family val="2"/>
      </rPr>
      <t xml:space="preserve">Orden de Proceder: </t>
    </r>
    <r>
      <rPr>
        <sz val="11"/>
        <color rgb="FF000000"/>
        <rFont val="Arial Narrow"/>
        <family val="2"/>
      </rPr>
      <t xml:space="preserve">11 de abril de 2016                                                             </t>
    </r>
    <r>
      <rPr>
        <b/>
        <sz val="11"/>
        <color rgb="FF000000"/>
        <rFont val="Arial Narrow"/>
        <family val="2"/>
      </rPr>
      <t>Fecha de Terminación:</t>
    </r>
    <r>
      <rPr>
        <sz val="11"/>
        <color rgb="FF000000"/>
        <rFont val="Arial Narrow"/>
        <family val="2"/>
      </rPr>
      <t xml:space="preserve"> 9 de enero de 2021.                                               </t>
    </r>
    <r>
      <rPr>
        <b/>
        <sz val="11"/>
        <color rgb="FF000000"/>
        <rFont val="Arial Narrow"/>
        <family val="2"/>
      </rPr>
      <t>Avances</t>
    </r>
    <r>
      <rPr>
        <sz val="11"/>
        <color rgb="FF000000"/>
        <rFont val="Arial Narrow"/>
        <family val="2"/>
      </rPr>
      <t xml:space="preserve">: El Contratista cuenta con aprobaciones de equipos necesarios para iniciar la obra y cumplir con su cronograma. Se iniciaron trabajos en la construcción de cuatro cajas en la planta de cabra y pacora, los dos puntos de cabra ya estan construidos, pendiente la instalación de equipos. El punto de pacora tiene un 80% de avance en construcción, pendiente la instalación de equipos. Se le dió instrucción al Contratista, para inciar la integración de los 46 puntos de Zernike. La Cuenta N°5 (en trámite, requiere recursos en la partida presupuestaria) y Cuenta N°6 (no ha sido aprobada, no procede por falta de cumplimiento de los terminos del pliego de cargo).  </t>
    </r>
  </si>
  <si>
    <r>
      <rPr>
        <b/>
        <sz val="11"/>
        <color rgb="FF000000"/>
        <rFont val="Arial Narrow"/>
        <family val="2"/>
      </rPr>
      <t>Contratista;</t>
    </r>
    <r>
      <rPr>
        <sz val="11"/>
        <color rgb="FF000000"/>
        <rFont val="Arial Narrow"/>
        <family val="2"/>
      </rPr>
      <t xml:space="preserve"> .    Viguecons Estevez, S.L.                                              </t>
    </r>
    <r>
      <rPr>
        <b/>
        <sz val="11"/>
        <color rgb="FF000000"/>
        <rFont val="Arial Narrow"/>
        <family val="2"/>
      </rPr>
      <t>Contrato No.</t>
    </r>
    <r>
      <rPr>
        <sz val="11"/>
        <color rgb="FF000000"/>
        <rFont val="Arial Narrow"/>
        <family val="2"/>
      </rPr>
      <t xml:space="preserve"> COC-05 CAF 2014                                                                                          </t>
    </r>
    <r>
      <rPr>
        <b/>
        <sz val="11"/>
        <color rgb="FF000000"/>
        <rFont val="Arial Narrow"/>
        <family val="2"/>
      </rPr>
      <t>Orden de Proceder</t>
    </r>
    <r>
      <rPr>
        <sz val="11"/>
        <color rgb="FF000000"/>
        <rFont val="Arial Narrow"/>
        <family val="2"/>
      </rPr>
      <t xml:space="preserve">: 8 de julio de 2014                                                               </t>
    </r>
    <r>
      <rPr>
        <b/>
        <sz val="11"/>
        <color rgb="FF000000"/>
        <rFont val="Arial Narrow"/>
        <family val="2"/>
      </rPr>
      <t>Fecha de Terminación</t>
    </r>
    <r>
      <rPr>
        <sz val="11"/>
        <color rgb="FF000000"/>
        <rFont val="Arial Narrow"/>
        <family val="2"/>
      </rPr>
      <t xml:space="preserve">: 15 de junio de 2020                                             </t>
    </r>
    <r>
      <rPr>
        <b/>
        <sz val="11"/>
        <color rgb="FF000000"/>
        <rFont val="Arial Narrow"/>
        <family val="2"/>
      </rPr>
      <t xml:space="preserve">Avances:  </t>
    </r>
    <r>
      <rPr>
        <sz val="11"/>
        <color rgb="FF000000"/>
        <rFont val="Arial Narrow"/>
        <family val="2"/>
      </rPr>
      <t>Refrendada por Contraloría, Adenda No.6 de tiempo, hasta el 15-jun-2020. En estudio en la Unidad de Proyectos, Adenda N°7, por Pandemia. Avances: Estación de bombeo tiene un 51% de avance, pendiente su finalización, para cierre firmal del proyecto. Se está documentando para realizar el Acta Sustancial, y proceder con la utilización del alcantarillado y el acueducto.</t>
    </r>
  </si>
  <si>
    <r>
      <rPr>
        <b/>
        <sz val="11"/>
        <color rgb="FF000000"/>
        <rFont val="Arial Narrow"/>
        <family val="2"/>
      </rPr>
      <t>Contratista; MECO. S.A                                                    Contrato No.</t>
    </r>
    <r>
      <rPr>
        <sz val="11"/>
        <color rgb="FF000000"/>
        <rFont val="Arial Narrow"/>
        <family val="2"/>
      </rPr>
      <t xml:space="preserve"> COC-06-CAF-2014                                                                           </t>
    </r>
    <r>
      <rPr>
        <b/>
        <sz val="11"/>
        <color rgb="FF000000"/>
        <rFont val="Arial Narrow"/>
        <family val="2"/>
      </rPr>
      <t xml:space="preserve">Orden de Proceder: </t>
    </r>
    <r>
      <rPr>
        <sz val="11"/>
        <color rgb="FF000000"/>
        <rFont val="Arial Narrow"/>
        <family val="2"/>
      </rPr>
      <t xml:space="preserve">24 de julio de 2014                                                         </t>
    </r>
    <r>
      <rPr>
        <b/>
        <sz val="11"/>
        <color rgb="FF000000"/>
        <rFont val="Arial Narrow"/>
        <family val="2"/>
      </rPr>
      <t>Fecha de Terminación:</t>
    </r>
    <r>
      <rPr>
        <sz val="11"/>
        <color rgb="FF000000"/>
        <rFont val="Arial Narrow"/>
        <family val="2"/>
      </rPr>
      <t xml:space="preserve"> 10 de septiembre de 2019.                                   </t>
    </r>
    <r>
      <rPr>
        <b/>
        <sz val="11"/>
        <color rgb="FF000000"/>
        <rFont val="Arial Narrow"/>
        <family val="2"/>
      </rPr>
      <t>Avances:</t>
    </r>
    <r>
      <rPr>
        <b/>
        <u/>
        <sz val="11"/>
        <color rgb="FF000000"/>
        <rFont val="Arial Narrow"/>
        <family val="2"/>
      </rPr>
      <t xml:space="preserve"> </t>
    </r>
    <r>
      <rPr>
        <sz val="11"/>
        <color rgb="FF000000"/>
        <rFont val="Arial Narrow"/>
        <family val="2"/>
      </rPr>
      <t xml:space="preserve"> El sistema de acueducto tiene un 99% de avance, se entregaron las válvulas que van en las interconexiones, el IDAAN debe realizar la instalación, no es parte del alcance del contrato. Estación de Bombeo, pendiente correcciones  de observaciones hechas el 16 octubre 2019. El contratista entregó Planos AsBuilt, pendiente de aprobación. Una vez instaladas por IDAAN, las válvulas en las interconexiones, queda pendiente que el contratista haga la prueba de desinfección del acueducto. Proyecto cuenta con Acta de Entrega Sustancial. Pendiente pagos de: Cuenta No.12 (solo aporte local), Cuenta No.23, Cuenta No.24, Cuenta No.25, Cuenta No.26, Cuenta No.27 (cierre de ejecución). Aprobado por Junta Directiva el reclamo de B/.257,315.94; la cual representaría la Cuenta 28 (Adenda 6)</t>
    </r>
  </si>
  <si>
    <r>
      <rPr>
        <b/>
        <sz val="11"/>
        <color rgb="FF000000"/>
        <rFont val="Arial Narrow"/>
        <family val="2"/>
      </rPr>
      <t>Contratista:</t>
    </r>
    <r>
      <rPr>
        <sz val="11"/>
        <color rgb="FF000000"/>
        <rFont val="Arial Narrow"/>
        <family val="2"/>
      </rPr>
      <t xml:space="preserve"> MECO S.A.,                                                                                           </t>
    </r>
    <r>
      <rPr>
        <b/>
        <sz val="11"/>
        <color rgb="FF000000"/>
        <rFont val="Arial Narrow"/>
        <family val="2"/>
      </rPr>
      <t>Contrato:</t>
    </r>
    <r>
      <rPr>
        <sz val="11"/>
        <color rgb="FF000000"/>
        <rFont val="Arial Narrow"/>
        <family val="2"/>
      </rPr>
      <t xml:space="preserve">COC-08-CAF-2014                                                                                     </t>
    </r>
    <r>
      <rPr>
        <b/>
        <sz val="11"/>
        <color rgb="FF000000"/>
        <rFont val="Arial Narrow"/>
        <family val="2"/>
      </rPr>
      <t>Orden de Procede</t>
    </r>
    <r>
      <rPr>
        <sz val="11"/>
        <color rgb="FF000000"/>
        <rFont val="Arial Narrow"/>
        <family val="2"/>
      </rPr>
      <t xml:space="preserve">r: 29 de junio de 2015                                                           </t>
    </r>
    <r>
      <rPr>
        <b/>
        <sz val="11"/>
        <color rgb="FF000000"/>
        <rFont val="Arial Narrow"/>
        <family val="2"/>
      </rPr>
      <t>Fecha de Terminación:</t>
    </r>
    <r>
      <rPr>
        <sz val="11"/>
        <color rgb="FF000000"/>
        <rFont val="Arial Narrow"/>
        <family val="2"/>
      </rPr>
      <t xml:space="preserve"> 31 de diciembre de 2018.                                   </t>
    </r>
    <r>
      <rPr>
        <b/>
        <sz val="11"/>
        <color rgb="FF000000"/>
        <rFont val="Arial Narrow"/>
        <family val="2"/>
      </rPr>
      <t>Avances:</t>
    </r>
    <r>
      <rPr>
        <sz val="11"/>
        <color rgb="FF000000"/>
        <rFont val="Arial Narrow"/>
        <family val="2"/>
      </rPr>
      <t xml:space="preserve"> Pendientes: realización de los trabajos de las cajas de interconexión y cruce de tuberias en la Via Israel hacia Boca la Caja, entre otras actividades contempladas en el Contrato. En trámite de pago las Cuentas No. 15 pendienterefrendo para el pago.</t>
    </r>
  </si>
  <si>
    <r>
      <rPr>
        <b/>
        <sz val="11"/>
        <color rgb="FF000000"/>
        <rFont val="Arial Narrow"/>
        <family val="2"/>
      </rPr>
      <t>Contrato:</t>
    </r>
    <r>
      <rPr>
        <sz val="11"/>
        <color rgb="FF000000"/>
        <rFont val="Arial Narrow"/>
        <family val="2"/>
      </rPr>
      <t xml:space="preserve"> No.134-2013
</t>
    </r>
    <r>
      <rPr>
        <b/>
        <sz val="11"/>
        <color rgb="FF000000"/>
        <rFont val="Arial Narrow"/>
        <family val="2"/>
      </rPr>
      <t>Contratista:</t>
    </r>
    <r>
      <rPr>
        <sz val="11"/>
        <color rgb="FF000000"/>
        <rFont val="Arial Narrow"/>
        <family val="2"/>
      </rPr>
      <t xml:space="preserve"> C.U.S.A.                                                                                   </t>
    </r>
    <r>
      <rPr>
        <b/>
        <sz val="11"/>
        <color rgb="FF000000"/>
        <rFont val="Arial Narrow"/>
        <family val="2"/>
      </rPr>
      <t>Orden de proceder</t>
    </r>
    <r>
      <rPr>
        <sz val="11"/>
        <color rgb="FF000000"/>
        <rFont val="Arial Narrow"/>
        <family val="2"/>
      </rPr>
      <t xml:space="preserve">:13 de Enero de 2014                                                         </t>
    </r>
    <r>
      <rPr>
        <b/>
        <sz val="11"/>
        <color rgb="FF000000"/>
        <rFont val="Arial Narrow"/>
        <family val="2"/>
      </rPr>
      <t>Fecha de Terminación</t>
    </r>
    <r>
      <rPr>
        <sz val="11"/>
        <color rgb="FF000000"/>
        <rFont val="Arial Narrow"/>
        <family val="2"/>
      </rPr>
      <t xml:space="preserve">: 30 de octubre de 2019.                                      </t>
    </r>
    <r>
      <rPr>
        <b/>
        <sz val="11"/>
        <color rgb="FF000000"/>
        <rFont val="Arial Narrow"/>
        <family val="2"/>
      </rPr>
      <t>Avances</t>
    </r>
    <r>
      <rPr>
        <sz val="11"/>
        <color rgb="FF000000"/>
        <rFont val="Arial Narrow"/>
        <family val="2"/>
      </rPr>
      <t xml:space="preserve">: Todos los terrenos donde se construyeron los tanques de almacenamiento se encuentran pendientes de legalización por parte del Departamento de Legalizacion de Bienes a nombre de IDAAN. Se confeccionó Acta de Recibo Sustancial de Obra, no se puede levantar un Acta de recibo final, debido a reclamo de costos adicionales, presentado por el Contratista, la cual se encuentra en trámite de revisión. Se realizó reunión entre el contratista y la parte de electromecánica del IDAAN para tratar los temas de reclamos electromecánicos, luego de que nuestros especialistas electromecánicos revisarán la propuesta por parte del contratista, se le realizó una contrapropuesta, de la cual todavía no tenemos respuesta por parte del contratista. También se envió una circular al Dep. de Asesoría Legal para consultar si los reclamos que está realizando el contratista son válidos, estamos en espera de respuesta. El contratista no aceptó la propuesta del IDAAN con relación al reclamo por la parte electromecánica y envío nota reiterando su reclamo, la cual fue contestada por parte del IDAAN. Pendiente respuesta por parte del Dep. de Asesoría Legal para darle cierre a este tema y presentar el informe de Adenda, de disminución o de aumento en el monto del contrato. Se le solicitó al contratista mantener vigente la fianza de cumplimiento. </t>
    </r>
  </si>
  <si>
    <r>
      <rPr>
        <b/>
        <sz val="11"/>
        <color rgb="FF000000"/>
        <rFont val="Arial Narrow"/>
        <family val="2"/>
      </rPr>
      <t>Contratista</t>
    </r>
    <r>
      <rPr>
        <sz val="11"/>
        <color rgb="FF000000"/>
        <rFont val="Arial Narrow"/>
        <family val="2"/>
      </rPr>
      <t xml:space="preserve">:.Consorcio Aguas de Contadora                                                  </t>
    </r>
    <r>
      <rPr>
        <b/>
        <sz val="11"/>
        <color rgb="FF000000"/>
        <rFont val="Arial Narrow"/>
        <family val="2"/>
      </rPr>
      <t>Contrato No</t>
    </r>
    <r>
      <rPr>
        <sz val="11"/>
        <color rgb="FF000000"/>
        <rFont val="Arial Narrow"/>
        <family val="2"/>
      </rPr>
      <t xml:space="preserve">: 112-2016                                                                                               </t>
    </r>
    <r>
      <rPr>
        <b/>
        <sz val="11"/>
        <color rgb="FF000000"/>
        <rFont val="Arial Narrow"/>
        <family val="2"/>
      </rPr>
      <t>Orden de Proceder:</t>
    </r>
    <r>
      <rPr>
        <sz val="11"/>
        <color rgb="FF000000"/>
        <rFont val="Arial Narrow"/>
        <family val="2"/>
      </rPr>
      <t xml:space="preserve"> 12 de diciembre de 2016.                                                  </t>
    </r>
    <r>
      <rPr>
        <b/>
        <sz val="11"/>
        <color rgb="FF000000"/>
        <rFont val="Arial Narrow"/>
        <family val="2"/>
      </rPr>
      <t>Fecha de Terminación</t>
    </r>
    <r>
      <rPr>
        <sz val="11"/>
        <color rgb="FF000000"/>
        <rFont val="Arial Narrow"/>
        <family val="2"/>
      </rPr>
      <t xml:space="preserve">: 14 de abril de  2020 (Etapa Constructiva).                                                                    </t>
    </r>
    <r>
      <rPr>
        <b/>
        <sz val="11"/>
        <color rgb="FF000000"/>
        <rFont val="Arial Narrow"/>
        <family val="2"/>
      </rPr>
      <t xml:space="preserve">Avances: </t>
    </r>
    <r>
      <rPr>
        <sz val="11"/>
        <color rgb="FF000000"/>
        <rFont val="Arial Narrow"/>
        <family val="2"/>
      </rPr>
      <t>: EsIA (71%) de avance; Planos Finales y Memorias (60% Avance); Planos aprobados (35% Avance) Etapa de Construcción, principales avances de los componentes: Red de alcantarillado sanitario (71.28% Avance) y la Red de agua potable (88.7% Avance). Entre los aspectos principales que explican las desviaciones, están los relacionados con la construcción de la PTAR y PTAP (DESALINIZADORA), la cual depende de la  disponibilidad de terreno en la Isla. Falta disponibilidad presupuestaria para las Cuentas No.14, 17, 18, 19, 20 y 21. En trámite IDAAN/DEPT. LEGAL los Terrenos: Polígono del Lago No.1 (PTAR y DESALINIZADORA); Polígono del Lago No.2 (Captacion de agua cruda PTAP EXISTENTE CONTADORA); Terreno de 200 mts. (Tanque de almacenamiento de 250,000 gls). Actualmente, el proyecto se encuentra en ejecución, cumpliendo con las Normas Sanitarias para prevenir el Covid19</t>
    </r>
  </si>
  <si>
    <r>
      <rPr>
        <b/>
        <sz val="11"/>
        <color rgb="FF000000"/>
        <rFont val="Arial Narrow"/>
        <family val="2"/>
      </rPr>
      <t>Contratista</t>
    </r>
    <r>
      <rPr>
        <sz val="11"/>
        <color rgb="FF000000"/>
        <rFont val="Arial Narrow"/>
        <family val="2"/>
      </rPr>
      <t xml:space="preserve">: Consorcio Agua de Gamboa,                                                   </t>
    </r>
    <r>
      <rPr>
        <b/>
        <sz val="11"/>
        <color rgb="FF000000"/>
        <rFont val="Arial Narrow"/>
        <family val="2"/>
      </rPr>
      <t>Contrato No</t>
    </r>
    <r>
      <rPr>
        <sz val="11"/>
        <color rgb="FF000000"/>
        <rFont val="Arial Narrow"/>
        <family val="2"/>
      </rPr>
      <t xml:space="preserve">.04-2017,                                                                                              </t>
    </r>
    <r>
      <rPr>
        <b/>
        <sz val="11"/>
        <color rgb="FF000000"/>
        <rFont val="Arial Narrow"/>
        <family val="2"/>
      </rPr>
      <t>Orden de Proceder</t>
    </r>
    <r>
      <rPr>
        <sz val="11"/>
        <color rgb="FF000000"/>
        <rFont val="Arial Narrow"/>
        <family val="2"/>
      </rPr>
      <t xml:space="preserve"> el 28 de Abril de 2017.                                                    </t>
    </r>
    <r>
      <rPr>
        <b/>
        <sz val="11"/>
        <color rgb="FF000000"/>
        <rFont val="Arial Narrow"/>
        <family val="2"/>
      </rPr>
      <t>Fecha de Terminación</t>
    </r>
    <r>
      <rPr>
        <sz val="11"/>
        <color rgb="FF000000"/>
        <rFont val="Arial Narrow"/>
        <family val="2"/>
      </rPr>
      <t xml:space="preserve">: 4 de junio de 2020 Etapa Constructiva                                                          </t>
    </r>
    <r>
      <rPr>
        <b/>
        <u/>
        <sz val="11"/>
        <color rgb="FF000000"/>
        <rFont val="Arial Narrow"/>
        <family val="2"/>
      </rPr>
      <t>Avances</t>
    </r>
    <r>
      <rPr>
        <sz val="11"/>
        <color rgb="FF000000"/>
        <rFont val="Arial Narrow"/>
        <family val="2"/>
      </rPr>
      <t>:  La Etapa de Estudio y Diseño lleva un 71% de avance. Fase de construcción: Sedimentadores con un avance del 69%; Floculadores lleva un 75% de avance; Cánal de Reparto, con 94% de avance; Filtros tiene un avance del 77%; Sistema de cloración con un 35% de avance; Sistema de ozonización con un 44% de avance. El MINSA da el aval para la reanudación de las obras de Construcción. Se inician los preparativos para la reactivación del proyecto. Se organizará una Mesa de Trabajo para atender varios temas, relacionados a la reactivación de las obras. Las Cuentas No.22, 24, 25 y 26 se presentarán en una sola cuenta y comprenderán el período del 01 de enero al 25 de marzo de 2020; será la Cuenta No.22. Ésto se dió por instrucciones del Fiscalizador de Contraloría. Se harán las inspecciones en campo con el Fiscalizador de Contraloría para las Cuentas No.21 y 22. Se harán las gestiones para conseguir recursos en la partida presupuestaria para el pago de las Cuentas No.18 y 20. Se hizo entrega a la ACP de componentes de la EBAC para su revisión y evaluación; la ACP dió visto bueno para componentes de la EBAC.</t>
    </r>
  </si>
  <si>
    <r>
      <rPr>
        <b/>
        <sz val="11"/>
        <color rgb="FF000000"/>
        <rFont val="Arial Narrow"/>
        <family val="2"/>
      </rPr>
      <t>Contratista</t>
    </r>
    <r>
      <rPr>
        <sz val="11"/>
        <color rgb="FF000000"/>
        <rFont val="Arial Narrow"/>
        <family val="2"/>
      </rPr>
      <t xml:space="preserve">: Distribuidora Arval S.A.                                                    </t>
    </r>
    <r>
      <rPr>
        <b/>
        <sz val="11"/>
        <color rgb="FF000000"/>
        <rFont val="Arial Narrow"/>
        <family val="2"/>
      </rPr>
      <t xml:space="preserve">Contrato </t>
    </r>
    <r>
      <rPr>
        <sz val="11"/>
        <color rgb="FF000000"/>
        <rFont val="Arial Narrow"/>
        <family val="2"/>
      </rPr>
      <t xml:space="preserve">126-2015.                                                                                        </t>
    </r>
    <r>
      <rPr>
        <b/>
        <sz val="11"/>
        <color rgb="FF000000"/>
        <rFont val="Arial Narrow"/>
        <family val="2"/>
      </rPr>
      <t>Orden de proceder</t>
    </r>
    <r>
      <rPr>
        <sz val="11"/>
        <color rgb="FF000000"/>
        <rFont val="Arial Narrow"/>
        <family val="2"/>
      </rPr>
      <t xml:space="preserve">:10 de octubre de 20                                                  </t>
    </r>
    <r>
      <rPr>
        <b/>
        <sz val="11"/>
        <color rgb="FF000000"/>
        <rFont val="Arial Narrow"/>
        <family val="2"/>
      </rPr>
      <t>Fecha de Terminación</t>
    </r>
    <r>
      <rPr>
        <sz val="11"/>
        <color rgb="FF000000"/>
        <rFont val="Arial Narrow"/>
        <family val="2"/>
      </rPr>
      <t xml:space="preserve">: 31 de marzo de 2020.                                       </t>
    </r>
    <r>
      <rPr>
        <b/>
        <sz val="11"/>
        <color rgb="FF000000"/>
        <rFont val="Arial Narrow"/>
        <family val="2"/>
      </rPr>
      <t>Avances</t>
    </r>
    <r>
      <rPr>
        <sz val="11"/>
        <color rgb="FF000000"/>
        <rFont val="Arial Narrow"/>
        <family val="2"/>
      </rPr>
      <t>: La Cuenta No.3 fue inspeccionada en coordinación con la Contraloría, la misma fue aprobada y se está procediendo con la documentación necesaria para su pago. El contratista solicitará Adenda de tiempo para concluir con las actividades faltantes.</t>
    </r>
  </si>
  <si>
    <r>
      <rPr>
        <b/>
        <sz val="11"/>
        <color rgb="FF000000"/>
        <rFont val="Arial Narrow"/>
        <family val="2"/>
      </rPr>
      <t>Contratista:</t>
    </r>
    <r>
      <rPr>
        <sz val="11"/>
        <color rgb="FF000000"/>
        <rFont val="Arial Narrow"/>
        <family val="2"/>
      </rPr>
      <t xml:space="preserve"> INVERSIONES SOLABED, S.A,                                      </t>
    </r>
    <r>
      <rPr>
        <b/>
        <sz val="11"/>
        <color rgb="FF000000"/>
        <rFont val="Arial Narrow"/>
        <family val="2"/>
      </rPr>
      <t xml:space="preserve">Contrato </t>
    </r>
    <r>
      <rPr>
        <sz val="11"/>
        <color rgb="FF000000"/>
        <rFont val="Arial Narrow"/>
        <family val="2"/>
      </rPr>
      <t xml:space="preserve">132-2017.                                                                                        </t>
    </r>
    <r>
      <rPr>
        <b/>
        <sz val="11"/>
        <color rgb="FF000000"/>
        <rFont val="Arial Narrow"/>
        <family val="2"/>
      </rPr>
      <t>Orden de proceder</t>
    </r>
    <r>
      <rPr>
        <sz val="11"/>
        <color rgb="FF000000"/>
        <rFont val="Arial Narrow"/>
        <family val="2"/>
      </rPr>
      <t xml:space="preserve"> el 16 de abril de 2018                                                      </t>
    </r>
    <r>
      <rPr>
        <b/>
        <sz val="11"/>
        <color rgb="FF000000"/>
        <rFont val="Arial Narrow"/>
        <family val="2"/>
      </rPr>
      <t>Fecha de Terminación</t>
    </r>
    <r>
      <rPr>
        <sz val="11"/>
        <color rgb="FF000000"/>
        <rFont val="Arial Narrow"/>
        <family val="2"/>
      </rPr>
      <t xml:space="preserve">: 25 de febrero de 2020.                                          </t>
    </r>
    <r>
      <rPr>
        <b/>
        <sz val="11"/>
        <color rgb="FF000000"/>
        <rFont val="Arial Narrow"/>
        <family val="2"/>
      </rPr>
      <t>Avances</t>
    </r>
    <r>
      <rPr>
        <sz val="11"/>
        <color rgb="FF000000"/>
        <rFont val="Arial Narrow"/>
        <family val="2"/>
      </rPr>
      <t xml:space="preserve">: El contratista presenta la Cuenta No.12 y 13 correspondientes a Enero, donde trabajó e hizo avances en la obra; se realizaron trabajos para confeccionar los tanques de almacenamiento del proyecto para reiniciar la obra en cuanto los tengan listos. El informe para Adenda No.2 se está preparando mientras se consiguen los fondos para la misma. </t>
    </r>
  </si>
  <si>
    <r>
      <rPr>
        <b/>
        <sz val="11"/>
        <rFont val="Arial Narrow"/>
        <family val="2"/>
      </rPr>
      <t>Contratista:</t>
    </r>
    <r>
      <rPr>
        <sz val="11"/>
        <rFont val="Arial Narrow"/>
        <family val="2"/>
      </rPr>
      <t xml:space="preserve"> Consorcio Aguas de San Martin                                    </t>
    </r>
    <r>
      <rPr>
        <b/>
        <sz val="11"/>
        <rFont val="Arial Narrow"/>
        <family val="2"/>
      </rPr>
      <t>Contrato:</t>
    </r>
    <r>
      <rPr>
        <sz val="11"/>
        <rFont val="Arial Narrow"/>
        <family val="2"/>
      </rPr>
      <t xml:space="preserve"> C-32-2017                                                                                     </t>
    </r>
    <r>
      <rPr>
        <b/>
        <sz val="11"/>
        <rFont val="Arial Narrow"/>
        <family val="2"/>
      </rPr>
      <t>Orden de proceder;</t>
    </r>
    <r>
      <rPr>
        <sz val="11"/>
        <rFont val="Arial Narrow"/>
        <family val="2"/>
      </rPr>
      <t xml:space="preserve"> 10 de octubre de 2017                                                    </t>
    </r>
    <r>
      <rPr>
        <b/>
        <sz val="11"/>
        <rFont val="Arial Narrow"/>
        <family val="2"/>
      </rPr>
      <t>Fecha de Terminación</t>
    </r>
    <r>
      <rPr>
        <sz val="11"/>
        <rFont val="Arial Narrow"/>
        <family val="2"/>
      </rPr>
      <t xml:space="preserve">: 29 de junio de 2020                                        </t>
    </r>
    <r>
      <rPr>
        <b/>
        <sz val="11"/>
        <rFont val="Arial Narrow"/>
        <family val="2"/>
      </rPr>
      <t>Avances</t>
    </r>
    <r>
      <rPr>
        <sz val="11"/>
        <rFont val="Arial Narrow"/>
        <family val="2"/>
      </rPr>
      <t>: En Junta Directiva se tomó la decisión de finiquitar los proyectos sin avance físico, como éste; se envió una nota a Legal para que indique los pasos a seguir, a la Dirección de Operaciones para el finiquito del mismo</t>
    </r>
  </si>
  <si>
    <r>
      <rPr>
        <b/>
        <sz val="11"/>
        <color rgb="FF000000"/>
        <rFont val="Arial Narrow"/>
        <family val="2"/>
      </rPr>
      <t>Contratista:</t>
    </r>
    <r>
      <rPr>
        <sz val="11"/>
        <color rgb="FF000000"/>
        <rFont val="Arial Narrow"/>
        <family val="2"/>
      </rPr>
      <t xml:space="preserve"> ETAP de Panamá y Colón.                                                 </t>
    </r>
    <r>
      <rPr>
        <b/>
        <sz val="11"/>
        <color rgb="FF000000"/>
        <rFont val="Arial Narrow"/>
        <family val="2"/>
      </rPr>
      <t>Contrato:</t>
    </r>
    <r>
      <rPr>
        <sz val="11"/>
        <color rgb="FF000000"/>
        <rFont val="Arial Narrow"/>
        <family val="2"/>
      </rPr>
      <t xml:space="preserve"> 27-2018                                                                                                  </t>
    </r>
    <r>
      <rPr>
        <b/>
        <sz val="11"/>
        <color rgb="FF000000"/>
        <rFont val="Arial Narrow"/>
        <family val="2"/>
      </rPr>
      <t>Orden de Proceder</t>
    </r>
    <r>
      <rPr>
        <sz val="11"/>
        <color rgb="FF000000"/>
        <rFont val="Arial Narrow"/>
        <family val="2"/>
      </rPr>
      <t xml:space="preserve">: 26 de septiembre de 2018                                             </t>
    </r>
    <r>
      <rPr>
        <b/>
        <sz val="11"/>
        <color rgb="FF000000"/>
        <rFont val="Arial Narrow"/>
        <family val="2"/>
      </rPr>
      <t>Fecha de Terminación</t>
    </r>
    <r>
      <rPr>
        <sz val="11"/>
        <color rgb="FF000000"/>
        <rFont val="Arial Narrow"/>
        <family val="2"/>
      </rPr>
      <t xml:space="preserve">: 27 de enero de  2022.                                              </t>
    </r>
    <r>
      <rPr>
        <b/>
        <sz val="11"/>
        <color rgb="FF000000"/>
        <rFont val="Arial Narrow"/>
        <family val="2"/>
      </rPr>
      <t xml:space="preserve">Avances: </t>
    </r>
    <r>
      <rPr>
        <sz val="11"/>
        <color rgb="FF000000"/>
        <rFont val="Arial Narrow"/>
        <family val="2"/>
      </rPr>
      <t xml:space="preserve"> PM de los siguientes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Las Cuentas de la No.43 a la 45, están en trámite de subsanación. Las Cuentas de la No.46 a la No.69, requieren recursos en la partida presupuestaria. Están en revisión las Cuentas de la No.70 a la 72</t>
    </r>
  </si>
  <si>
    <r>
      <rPr>
        <b/>
        <sz val="11"/>
        <color rgb="FF000000"/>
        <rFont val="Arial Narrow"/>
        <family val="2"/>
      </rPr>
      <t>Contratista</t>
    </r>
    <r>
      <rPr>
        <sz val="11"/>
        <color rgb="FF000000"/>
        <rFont val="Arial Narrow"/>
        <family val="2"/>
      </rPr>
      <t xml:space="preserve">: Proyeco, S.A                                                                              </t>
    </r>
    <r>
      <rPr>
        <b/>
        <sz val="11"/>
        <color rgb="FF000000"/>
        <rFont val="Arial Narrow"/>
        <family val="2"/>
      </rPr>
      <t>Contrato</t>
    </r>
    <r>
      <rPr>
        <sz val="11"/>
        <color rgb="FF000000"/>
        <rFont val="Arial Narrow"/>
        <family val="2"/>
      </rPr>
      <t xml:space="preserve">: CC-01-CAF-2015                                                                                    </t>
    </r>
    <r>
      <rPr>
        <b/>
        <sz val="11"/>
        <color rgb="FF000000"/>
        <rFont val="Arial Narrow"/>
        <family val="2"/>
      </rPr>
      <t>Orden de Proceder</t>
    </r>
    <r>
      <rPr>
        <sz val="11"/>
        <color rgb="FF000000"/>
        <rFont val="Arial Narrow"/>
        <family val="2"/>
      </rPr>
      <t xml:space="preserve">:1 de abril de 2015                                                            </t>
    </r>
    <r>
      <rPr>
        <b/>
        <sz val="11"/>
        <color rgb="FF000000"/>
        <rFont val="Arial Narrow"/>
        <family val="2"/>
      </rPr>
      <t>Fecha de Terminación:</t>
    </r>
    <r>
      <rPr>
        <sz val="11"/>
        <color rgb="FF000000"/>
        <rFont val="Arial Narrow"/>
        <family val="2"/>
      </rPr>
      <t xml:space="preserve"> 30 de septiembre de 2018.      Supervisa el proyecto de Línea de Conducción Chorrera - Capira.</t>
    </r>
  </si>
  <si>
    <r>
      <rPr>
        <b/>
        <sz val="10"/>
        <rFont val="Arial Narrow"/>
        <family val="2"/>
      </rPr>
      <t>Contratista:</t>
    </r>
    <r>
      <rPr>
        <sz val="10"/>
        <rFont val="Arial Narrow"/>
        <family val="2"/>
      </rPr>
      <t xml:space="preserve"> Distribuidora ARVAL, S.A                              </t>
    </r>
    <r>
      <rPr>
        <b/>
        <sz val="10"/>
        <rFont val="Arial Narrow"/>
        <family val="2"/>
      </rPr>
      <t>Contrato N</t>
    </r>
    <r>
      <rPr>
        <sz val="10"/>
        <rFont val="Arial Narrow"/>
        <family val="2"/>
      </rPr>
      <t xml:space="preserve">o.147-2012.                                                                </t>
    </r>
    <r>
      <rPr>
        <b/>
        <sz val="10"/>
        <rFont val="Arial Narrow"/>
        <family val="2"/>
      </rPr>
      <t>Fecha de inicio</t>
    </r>
    <r>
      <rPr>
        <sz val="10"/>
        <rFont val="Arial Narrow"/>
        <family val="2"/>
      </rPr>
      <t xml:space="preserve">: 3 de junio de 2013                                            </t>
    </r>
    <r>
      <rPr>
        <b/>
        <sz val="10"/>
        <rFont val="Arial Narrow"/>
        <family val="2"/>
      </rPr>
      <t>Fecha de Terminacion</t>
    </r>
    <r>
      <rPr>
        <sz val="10"/>
        <rFont val="Arial Narrow"/>
        <family val="2"/>
      </rPr>
      <t xml:space="preserve">: 20 de abril de 2019.                       </t>
    </r>
    <r>
      <rPr>
        <b/>
        <sz val="10"/>
        <rFont val="Arial Narrow"/>
        <family val="2"/>
      </rPr>
      <t xml:space="preserve">Status: </t>
    </r>
    <r>
      <rPr>
        <sz val="10"/>
        <rFont val="Arial Narrow"/>
        <family val="2"/>
      </rPr>
      <t>Mediante Nota 233-19-DIO se notifica al Contratista que el Contrato ha sido reactivado y finalizara la adenda No.1 el 19-Abr-2019. Con nuevo alcance definido, dados en la Adenda No.1, el Contratista tiene que rediseñar el proyecto y realizar nuevo EsIA. Se realizó Informe Técnico de Adenda No.2 de tiempo por 365 días; no se ha enviado debido a que el tiempo solicitado para las fases de estudio, diseño y construcción, se encuentran desfasados, se requiere reconsiderar el tiempo necesario para ejecutar el proyecto. Por lo antes mencionado, no se presentan avances en el proyecto, ni cuentas presentadas. Al no tener avances en esta obra, se realiza ACTA DE LIQUIDACIÓN POR MUTUO ACUERDO DEL CONTRATO 1417-2012 para el cierre final del mismo. Se firmó Resolución Ejecutiva No.143-2020, de Cierre Administrativo del Contrato.</t>
    </r>
  </si>
  <si>
    <r>
      <rPr>
        <b/>
        <sz val="10"/>
        <color rgb="FF000000"/>
        <rFont val="Arial Narrow"/>
        <family val="2"/>
      </rPr>
      <t>Contratista</t>
    </r>
    <r>
      <rPr>
        <sz val="10"/>
        <color rgb="FF000000"/>
        <rFont val="Arial Narrow"/>
        <family val="2"/>
      </rPr>
      <t xml:space="preserve">: Consultores Profesional de Ingenieria, S.A                                                                        </t>
    </r>
    <r>
      <rPr>
        <b/>
        <sz val="10"/>
        <color rgb="FF000000"/>
        <rFont val="Arial Narrow"/>
        <family val="2"/>
      </rPr>
      <t>Contrato:</t>
    </r>
    <r>
      <rPr>
        <sz val="10"/>
        <color rgb="FF000000"/>
        <rFont val="Arial Narrow"/>
        <family val="2"/>
      </rPr>
      <t xml:space="preserve"> COC-01-BIRF-2015                                                    </t>
    </r>
    <r>
      <rPr>
        <b/>
        <sz val="10"/>
        <color rgb="FF000000"/>
        <rFont val="Arial Narrow"/>
        <family val="2"/>
      </rPr>
      <t>Orden de Proceder</t>
    </r>
    <r>
      <rPr>
        <sz val="10"/>
        <color rgb="FF000000"/>
        <rFont val="Arial Narrow"/>
        <family val="2"/>
      </rPr>
      <t xml:space="preserve">: 15 de febrero de 2016                                </t>
    </r>
    <r>
      <rPr>
        <b/>
        <sz val="10"/>
        <color rgb="FF000000"/>
        <rFont val="Arial Narrow"/>
        <family val="2"/>
      </rPr>
      <t>Fecha de Terminación</t>
    </r>
    <r>
      <rPr>
        <sz val="10"/>
        <color rgb="FF000000"/>
        <rFont val="Arial Narrow"/>
        <family val="2"/>
      </rPr>
      <t xml:space="preserve">: 31 de enero de 2019.                         </t>
    </r>
    <r>
      <rPr>
        <b/>
        <sz val="10"/>
        <color rgb="FF000000"/>
        <rFont val="Arial Narrow"/>
        <family val="2"/>
      </rPr>
      <t>Statu</t>
    </r>
    <r>
      <rPr>
        <b/>
        <sz val="12"/>
        <color rgb="FF000000"/>
        <rFont val="Arial Narrow"/>
        <family val="2"/>
      </rPr>
      <t>s:</t>
    </r>
    <r>
      <rPr>
        <sz val="12"/>
        <color rgb="FF000000"/>
        <rFont val="Arial Narrow"/>
        <family val="2"/>
      </rPr>
      <t xml:space="preserve"> </t>
    </r>
    <r>
      <rPr>
        <sz val="10"/>
        <color rgb="FF000000"/>
        <rFont val="Arial Narrow"/>
        <family val="2"/>
      </rPr>
      <t xml:space="preserve"> En trámite Adenda No.3 de disminución de Contrato por la suma de B/.944,081.46; fue devuelta por la Contraloría, solicitando realizar subsanación; no se cuenta con el presupuesto requerido para su re-ingreso. Actualmente, en trámite para presentación de Adenda No.3, en Junta Directiva ya que no se contaba con el presupuesto requerido para el pago de las cuentas pendientes. Asimismo, para la firma de Acta Final para el cierre del proyecto. La Cuenta No.15, requiere subsanación, en espera de refrendo de Adenda de disminución de contrato. Se aprobaron los planos AS BUILT, cuando se cumpla con el cierre administrativo y la entrega de las tuberías por parte de la empresa COPISA, se procederá con la firma de Acta de Aceptación Final.</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</si>
  <si>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COC-01-BIRF-2013                       </t>
    </r>
    <r>
      <rPr>
        <b/>
        <sz val="10"/>
        <color rgb="FF000000"/>
        <rFont val="Arial Narrow"/>
        <family val="2"/>
      </rPr>
      <t>Orden de Proceder</t>
    </r>
    <r>
      <rPr>
        <sz val="10"/>
        <color rgb="FF000000"/>
        <rFont val="Arial Narrow"/>
        <family val="2"/>
      </rPr>
      <t xml:space="preserve">: 30 de septiembre de 2013                                                            </t>
    </r>
    <r>
      <rPr>
        <b/>
        <sz val="10"/>
        <color rgb="FF000000"/>
        <rFont val="Arial Narrow"/>
        <family val="2"/>
      </rPr>
      <t>Fecha de Terminación:</t>
    </r>
    <r>
      <rPr>
        <sz val="10"/>
        <color rgb="FF000000"/>
        <rFont val="Arial Narrow"/>
        <family val="2"/>
      </rPr>
      <t xml:space="preserve"> 1 de mayo de 2017                                        </t>
    </r>
    <r>
      <rPr>
        <b/>
        <sz val="10"/>
        <color rgb="FF000000"/>
        <rFont val="Arial Narrow"/>
        <family val="2"/>
      </rPr>
      <t>Status</t>
    </r>
    <r>
      <rPr>
        <sz val="10"/>
        <color rgb="FF000000"/>
        <rFont val="Arial Narrow"/>
        <family val="2"/>
      </rPr>
      <t>:.Contratos en revisión de Asesoría Legal del IDAAN.</t>
    </r>
  </si>
  <si>
    <t xml:space="preserve">
 Proceso Publicado el 23/06/2020,
Acto de Apertura de Ofertas realizado el 02 de octubre de 2020.
Actualmente en proceso de Evaluación de Ofertas por la Comisión Evaluadora.</t>
  </si>
  <si>
    <t>Adquisición e Instalacion de Equipos para el Mejoramiento del Sistema de Gas Cloro de la Planta Potabilizadora Federico Guardia Conte.</t>
  </si>
  <si>
    <t xml:space="preserve"> Proceso publicado el 07/07/2020. Acto de Apertura de Ofertas realizado el 16 de septiembre de 2020.
Adjudicada mendiante Resolución Ejecutiva 177 del 19 de octubre de 2020.
En Proceso de Refrendo por la Contraloría General de la República de Panamá</t>
  </si>
  <si>
    <t>Actualizado: Mes de noviembre 2020</t>
  </si>
  <si>
    <r>
      <rPr>
        <b/>
        <sz val="11"/>
        <rFont val="Arial Narrow"/>
        <family val="2"/>
      </rPr>
      <t>Contratista</t>
    </r>
    <r>
      <rPr>
        <sz val="11"/>
        <rFont val="Arial Narrow"/>
        <family val="2"/>
      </rPr>
      <t xml:space="preserve">: Consorcio RB Chiriquí Grande                                       </t>
    </r>
    <r>
      <rPr>
        <b/>
        <sz val="11"/>
        <rFont val="Arial Narrow"/>
        <family val="2"/>
      </rPr>
      <t>Contrato:</t>
    </r>
    <r>
      <rPr>
        <sz val="11"/>
        <rFont val="Arial Narrow"/>
        <family val="2"/>
      </rPr>
      <t xml:space="preserve">37-2019                                                                                          </t>
    </r>
    <r>
      <rPr>
        <b/>
        <sz val="11"/>
        <rFont val="Arial Narrow"/>
        <family val="2"/>
      </rPr>
      <t>Orden de Proceder:</t>
    </r>
    <r>
      <rPr>
        <sz val="11"/>
        <rFont val="Arial Narrow"/>
        <family val="2"/>
      </rPr>
      <t xml:space="preserve"> 15 de enero de 2020                                                </t>
    </r>
    <r>
      <rPr>
        <b/>
        <sz val="11"/>
        <rFont val="Arial Narrow"/>
        <family val="2"/>
      </rPr>
      <t>Fecha de Terminación:</t>
    </r>
    <r>
      <rPr>
        <sz val="11"/>
        <rFont val="Arial Narrow"/>
        <family val="2"/>
      </rPr>
      <t xml:space="preserve"> 2 de agosto de 2022,                                                      </t>
    </r>
    <r>
      <rPr>
        <b/>
        <u/>
        <sz val="11"/>
        <rFont val="Arial Narrow"/>
        <family val="2"/>
      </rPr>
      <t>Status</t>
    </r>
    <r>
      <rPr>
        <sz val="11"/>
        <rFont val="Arial Narrow"/>
        <family val="2"/>
      </rPr>
      <t>:  El proyecto se encuentra en la Etapa de Estudio y Diseño. Fue presentada la Cuenta No.1 de Anticipo (en revisión del Depto. de Inspección de Obras). No se ha cumplido con los entregables estipulados en el Pliego para la Etapa de Estudio y Diseño, en el orden del programa de entregables; esto se le ha notificado al contratista mediante nota.</t>
    </r>
  </si>
  <si>
    <t>En evaluación de solicitud adenda No.3 hasta el 29 de abril de 2023 (temas de intradomiciliarias).</t>
  </si>
  <si>
    <r>
      <rPr>
        <b/>
        <sz val="11"/>
        <rFont val="Arial Narrow"/>
        <family val="2"/>
      </rPr>
      <t xml:space="preserve">Contratista: </t>
    </r>
    <r>
      <rPr>
        <sz val="11"/>
        <rFont val="Arial Narrow"/>
        <family val="2"/>
      </rPr>
      <t xml:space="preserve">JOCA INGENIERIA Y CONSTRUCCIONES, S.A,:                                      </t>
    </r>
    <r>
      <rPr>
        <b/>
        <sz val="11"/>
        <rFont val="Arial Narrow"/>
        <family val="2"/>
      </rPr>
      <t xml:space="preserve">Contrato:  </t>
    </r>
    <r>
      <rPr>
        <sz val="11"/>
        <rFont val="Arial Narrow"/>
        <family val="2"/>
      </rPr>
      <t xml:space="preserve">  111-2015                                                                                     </t>
    </r>
    <r>
      <rPr>
        <b/>
        <sz val="11"/>
        <rFont val="Arial Narrow"/>
        <family val="2"/>
      </rPr>
      <t>Orden de Proceder:</t>
    </r>
    <r>
      <rPr>
        <sz val="11"/>
        <rFont val="Arial Narrow"/>
        <family val="2"/>
      </rPr>
      <t xml:space="preserve"> 15 de Febrero de 2016                                            </t>
    </r>
    <r>
      <rPr>
        <b/>
        <sz val="11"/>
        <rFont val="Arial Narrow"/>
        <family val="2"/>
      </rPr>
      <t>Fecha de Terminación:</t>
    </r>
    <r>
      <rPr>
        <sz val="11"/>
        <rFont val="Arial Narrow"/>
        <family val="2"/>
      </rPr>
      <t xml:space="preserve"> 28 de enero de 2020                                 </t>
    </r>
    <r>
      <rPr>
        <b/>
        <sz val="11"/>
        <rFont val="Arial Narrow"/>
        <family val="2"/>
      </rPr>
      <t>Avances:</t>
    </r>
    <r>
      <rPr>
        <sz val="11"/>
        <rFont val="Arial Narrow"/>
        <family val="2"/>
      </rPr>
      <t xml:space="preserve"> Avances: instalación de Tubería de PVC de 8”,10" y 12” (87.43% de avance); instalación de Tubería de 24” con avance del 59.9%; Acometida domiciliaria (avance de 86.27%); Cámara de inspección (con 91.89% de avance); y Construcción de la PTAR  (82.82% de avance). Terrenos de la EBAR1, pendiente avalúo del MEF; Terreno de la EBAR2, en trámite con el Banco Hipotecario; Terreno de la EBAR3, pendiente plano de segregación de Finca, aprobado por MIVIOT y ANATI. Terreno de la EBAR4, pendiente avalúo del MEF. </t>
    </r>
  </si>
  <si>
    <r>
      <rPr>
        <b/>
        <sz val="11"/>
        <color rgb="FF000000"/>
        <rFont val="Arial Narrow"/>
        <family val="2"/>
      </rPr>
      <t>Contratista</t>
    </r>
    <r>
      <rPr>
        <sz val="11"/>
        <color rgb="FF000000"/>
        <rFont val="Arial Narrow"/>
        <family val="2"/>
      </rPr>
      <t xml:space="preserve">; Consorcio Almirante -JOCA - IPC                                  </t>
    </r>
    <r>
      <rPr>
        <b/>
        <sz val="11"/>
        <color rgb="FF000000"/>
        <rFont val="Arial Narrow"/>
        <family val="2"/>
      </rPr>
      <t>Contrato</t>
    </r>
    <r>
      <rPr>
        <sz val="11"/>
        <color rgb="FF000000"/>
        <rFont val="Arial Narrow"/>
        <family val="2"/>
      </rPr>
      <t xml:space="preserve">; COC_CAF-2018 (FID-128) No.60                                                </t>
    </r>
    <r>
      <rPr>
        <b/>
        <sz val="11"/>
        <color rgb="FF000000"/>
        <rFont val="Arial Narrow"/>
        <family val="2"/>
      </rPr>
      <t>Orden de proceder:</t>
    </r>
    <r>
      <rPr>
        <sz val="11"/>
        <color rgb="FF000000"/>
        <rFont val="Arial Narrow"/>
        <family val="2"/>
      </rPr>
      <t xml:space="preserve"> 18 de julio de 2018.                                                 </t>
    </r>
    <r>
      <rPr>
        <b/>
        <sz val="11"/>
        <color rgb="FF000000"/>
        <rFont val="Arial Narrow"/>
        <family val="2"/>
      </rPr>
      <t>Fecha de Terminación</t>
    </r>
    <r>
      <rPr>
        <sz val="11"/>
        <color rgb="FF000000"/>
        <rFont val="Arial Narrow"/>
        <family val="2"/>
      </rPr>
      <t xml:space="preserve">: 9 de marzo de 2020.                                     </t>
    </r>
    <r>
      <rPr>
        <b/>
        <sz val="11"/>
        <color rgb="FF000000"/>
        <rFont val="Arial Narrow"/>
        <family val="2"/>
      </rPr>
      <t xml:space="preserve">Status:  </t>
    </r>
    <r>
      <rPr>
        <sz val="11"/>
        <color rgb="FF000000"/>
        <rFont val="Arial Narrow"/>
        <family val="2"/>
      </rPr>
      <t>La Etapa de Estudio y Diseños, tiene un 99% de avance; el Diseño Final de la Red de Alcantarillado lleva un 95% de avance. Se cuenta con aprobación de la mayor parte de los componentes de la PTAR, por parte de IDAAN. El proyecto se encuentra en fase final de diseño y se avanza en campo en los sectores debidamente aprobados</t>
    </r>
  </si>
  <si>
    <t>En trámite Adenda No.3, de costo por B/.544,296.44 y tiempo por 611 días, hasta el 31 de enero de 2021, (reingreo a Contraloría el 02-Dic-2020, se atendieron subsanaciones</t>
  </si>
  <si>
    <r>
      <rPr>
        <b/>
        <sz val="11"/>
        <color rgb="FF000000"/>
        <rFont val="Arial Narrow"/>
        <family val="2"/>
      </rPr>
      <t>Contratista</t>
    </r>
    <r>
      <rPr>
        <sz val="11"/>
        <color rgb="FF000000"/>
        <rFont val="Arial Narrow"/>
        <family val="2"/>
      </rPr>
      <t xml:space="preserve">: Vigueconz Estevez                                                           </t>
    </r>
    <r>
      <rPr>
        <b/>
        <sz val="11"/>
        <color rgb="FF000000"/>
        <rFont val="Arial Narrow"/>
        <family val="2"/>
      </rPr>
      <t>Contrato N</t>
    </r>
    <r>
      <rPr>
        <sz val="11"/>
        <color rgb="FF000000"/>
        <rFont val="Arial Narrow"/>
        <family val="2"/>
      </rPr>
      <t xml:space="preserve">o.: COC- BID (FID 128) No.2                                                     </t>
    </r>
    <r>
      <rPr>
        <b/>
        <sz val="11"/>
        <color rgb="FF000000"/>
        <rFont val="Arial Narrow"/>
        <family val="2"/>
      </rPr>
      <t>Orden de Procede</t>
    </r>
    <r>
      <rPr>
        <sz val="11"/>
        <color rgb="FF000000"/>
        <rFont val="Arial Narrow"/>
        <family val="2"/>
      </rPr>
      <t xml:space="preserve">r 14 de Diciembre 2015.                                             </t>
    </r>
    <r>
      <rPr>
        <b/>
        <sz val="11"/>
        <color rgb="FF000000"/>
        <rFont val="Arial Narrow"/>
        <family val="2"/>
      </rPr>
      <t>Fecha de Terminación</t>
    </r>
    <r>
      <rPr>
        <sz val="11"/>
        <color rgb="FF000000"/>
        <rFont val="Arial Narrow"/>
        <family val="2"/>
      </rPr>
      <t xml:space="preserve">: 31 de mayo de 2019.. .                                     </t>
    </r>
    <r>
      <rPr>
        <b/>
        <sz val="11"/>
        <color rgb="FF000000"/>
        <rFont val="Arial Narrow"/>
        <family val="2"/>
      </rPr>
      <t>Avance</t>
    </r>
    <r>
      <rPr>
        <sz val="11"/>
        <color rgb="FF000000"/>
        <rFont val="Arial Narrow"/>
        <family val="2"/>
      </rPr>
      <t xml:space="preserve">:  Principales avances: Proyecto de Jacú (95% de avance); Proyecto de Divalá (avance del 50%); Proyecto de San Franciso (65%). En trámite de pago en la UP, la Cuenta No.20. El contratista presentó estudios y diseños de las tomas de captación del Río Cueta y el Río Divala, y modificaciones al tanque de almacenamiento de San Francisco. Se aprobó el EIA para la construcción del dique en el Rio Divalá mediante resolución DEIA-IA-034-2020 del 29 de abril del 2020. El proyecto se mantiene suspendido, pendiente de refrendo de Adenda No.3. </t>
    </r>
  </si>
  <si>
    <t xml:space="preserve"> En trámite Adenda No.2, de extensión de tiempo y ajuste al alcance contractual, se aprobó adenda para extender la vigencia contractual por 39 meses adicionales, está siendo tramitado por el Dep. de Asesoría Legal para refrendo de la Contraloría.</t>
  </si>
  <si>
    <r>
      <rPr>
        <b/>
        <sz val="11"/>
        <color rgb="FF000000"/>
        <rFont val="Arial Narrow"/>
        <family val="2"/>
      </rPr>
      <t>Contratista</t>
    </r>
    <r>
      <rPr>
        <sz val="11"/>
        <color rgb="FF000000"/>
        <rFont val="Arial Narrow"/>
        <family val="2"/>
      </rPr>
      <t xml:space="preserve">:Consorcio Agua de David                                                  </t>
    </r>
    <r>
      <rPr>
        <b/>
        <sz val="11"/>
        <color rgb="FF000000"/>
        <rFont val="Arial Narrow"/>
        <family val="2"/>
      </rPr>
      <t>Contrato</t>
    </r>
    <r>
      <rPr>
        <sz val="11"/>
        <color rgb="FF000000"/>
        <rFont val="Arial Narrow"/>
        <family val="2"/>
      </rPr>
      <t xml:space="preserve"> 113-2016 y 114-2016                                                                                 </t>
    </r>
    <r>
      <rPr>
        <b/>
        <sz val="11"/>
        <color rgb="FF000000"/>
        <rFont val="Arial Narrow"/>
        <family val="2"/>
      </rPr>
      <t>Orden de Proceder:</t>
    </r>
    <r>
      <rPr>
        <sz val="11"/>
        <color rgb="FF000000"/>
        <rFont val="Arial Narrow"/>
        <family val="2"/>
      </rPr>
      <t xml:space="preserve"> 17 de Abril de 2017.                                                        </t>
    </r>
    <r>
      <rPr>
        <b/>
        <sz val="11"/>
        <color rgb="FF000000"/>
        <rFont val="Arial Narrow"/>
        <family val="2"/>
      </rPr>
      <t>Fecha de Terminación:</t>
    </r>
    <r>
      <rPr>
        <sz val="11"/>
        <color rgb="FF000000"/>
        <rFont val="Arial Narrow"/>
        <family val="2"/>
      </rPr>
      <t xml:space="preserve"> 28 de abril de 2020. (Etapa de Construcción).                                                                                                 </t>
    </r>
    <r>
      <rPr>
        <b/>
        <sz val="11"/>
        <color rgb="FF000000"/>
        <rFont val="Arial Narrow"/>
        <family val="2"/>
      </rPr>
      <t xml:space="preserve">Avance: </t>
    </r>
    <r>
      <rPr>
        <sz val="11"/>
        <color rgb="FF000000"/>
        <rFont val="Arial Narrow"/>
        <family val="2"/>
      </rPr>
      <t>La Etapa de Estudio y Diseño tiene un 93.7% de avance. La Etapa de Construcción lleva un 12.26%, comprende trabajos en cuencas y/o redes secuendarias este; colectoras y zanja madre este; edifico sede IDAAN y PTAR. La desviación presentada es significativa y se explica en parte por la suspensión de las actividades del sector construcción, desde marzo 2020, por motivos de la pandemia producto del COVID-19. Con la reestructuración de ambos contratos, el Contratista entregó cronograma, donde indica que irán reactivando sus actividades de construcción el 2 de noviembre de 2020.</t>
    </r>
  </si>
  <si>
    <t xml:space="preserve"> En trámite Adenda No.1 de Extensión de tiempo por 12 meses e incremento económico por B/.615,282.38, aprobada mediante Nota  697-20-DNING, se preparó Informe Técnico, se encuentra en el Dep. de Asesoría Legal, aprobado en Junta Directiva el 19-Nov-2020, se prepara remisión a la Contraloría</t>
  </si>
  <si>
    <r>
      <rPr>
        <b/>
        <sz val="11"/>
        <color rgb="FF000000"/>
        <rFont val="Arial Narrow"/>
        <family val="2"/>
      </rPr>
      <t>Contratista:</t>
    </r>
    <r>
      <rPr>
        <sz val="11"/>
        <color rgb="FF000000"/>
        <rFont val="Arial Narrow"/>
        <family val="2"/>
      </rPr>
      <t xml:space="preserve">  Consorcio Aqua 2                                                                   </t>
    </r>
    <r>
      <rPr>
        <b/>
        <sz val="11"/>
        <color rgb="FF000000"/>
        <rFont val="Arial Narrow"/>
        <family val="2"/>
      </rPr>
      <t>Orden de Proceder:</t>
    </r>
    <r>
      <rPr>
        <sz val="11"/>
        <color rgb="FF000000"/>
        <rFont val="Arial Narrow"/>
        <family val="2"/>
      </rPr>
      <t xml:space="preserve"> 3 de abril de 2018                                                            </t>
    </r>
    <r>
      <rPr>
        <b/>
        <sz val="11"/>
        <color rgb="FF000000"/>
        <rFont val="Arial Narrow"/>
        <family val="2"/>
      </rPr>
      <t>Fecha de Terminación</t>
    </r>
    <r>
      <rPr>
        <sz val="11"/>
        <color rgb="FF000000"/>
        <rFont val="Arial Narrow"/>
        <family val="2"/>
      </rPr>
      <t xml:space="preserve">: 3 de julio de 2020                                              </t>
    </r>
    <r>
      <rPr>
        <b/>
        <sz val="11"/>
        <color rgb="FF000000"/>
        <rFont val="Arial Narrow"/>
        <family val="2"/>
      </rPr>
      <t>Avances:</t>
    </r>
    <r>
      <rPr>
        <sz val="11"/>
        <color rgb="FF000000"/>
        <rFont val="Arial Narrow"/>
        <family val="2"/>
      </rPr>
      <t xml:space="preserve"> Rehabilitación de los Sistemas de Agua Potable del Real; Estudio, Diseño y Construcción de Sistemas de Agua Potable y Alcantarillado de Isla Contadora; y Mejoras y Ampliación de la PTAP de Villa Darién. </t>
    </r>
  </si>
  <si>
    <r>
      <rPr>
        <b/>
        <sz val="11"/>
        <color rgb="FF000000"/>
        <rFont val="Arial Narrow"/>
        <family val="2"/>
      </rPr>
      <t>Contratista:</t>
    </r>
    <r>
      <rPr>
        <sz val="11"/>
        <color rgb="FF000000"/>
        <rFont val="Arial Narrow"/>
        <family val="2"/>
      </rPr>
      <t xml:space="preserve"> Consorcio AB Chilibre, 
</t>
    </r>
    <r>
      <rPr>
        <b/>
        <sz val="11"/>
        <color rgb="FF000000"/>
        <rFont val="Arial Narrow"/>
        <family val="2"/>
      </rPr>
      <t>Contrato No</t>
    </r>
    <r>
      <rPr>
        <sz val="11"/>
        <color rgb="FF000000"/>
        <rFont val="Arial Narrow"/>
        <family val="2"/>
      </rPr>
      <t xml:space="preserve">. 10-2017                                                                                         </t>
    </r>
    <r>
      <rPr>
        <b/>
        <sz val="11"/>
        <color rgb="FF000000"/>
        <rFont val="Arial Narrow"/>
        <family val="2"/>
      </rPr>
      <t>Orden de proceder:</t>
    </r>
    <r>
      <rPr>
        <sz val="11"/>
        <color rgb="FF000000"/>
        <rFont val="Arial Narrow"/>
        <family val="2"/>
      </rPr>
      <t xml:space="preserve"> 4 de septiembre de 2017.                                                 </t>
    </r>
    <r>
      <rPr>
        <b/>
        <sz val="11"/>
        <color rgb="FF000000"/>
        <rFont val="Arial Narrow"/>
        <family val="2"/>
      </rPr>
      <t>Fecha de terminación</t>
    </r>
    <r>
      <rPr>
        <sz val="11"/>
        <color rgb="FF000000"/>
        <rFont val="Arial Narrow"/>
        <family val="2"/>
      </rPr>
      <t xml:space="preserve">: 29 de agosto de 2020                                  </t>
    </r>
    <r>
      <rPr>
        <b/>
        <sz val="11"/>
        <color rgb="FF000000"/>
        <rFont val="Arial Narrow"/>
        <family val="2"/>
      </rPr>
      <t>Avances</t>
    </r>
    <r>
      <rPr>
        <sz val="11"/>
        <color rgb="FF000000"/>
        <rFont val="Arial Narrow"/>
        <family val="2"/>
      </rPr>
      <t>;  La Etapa de Estudios y Diseños tiene un 98% de avance y la Etapa de Construcción lleva un 64%, comprende: inicio de las interconexiones con la PPFGC, instalación de bandejas eléctricas y cables, modificación e instalación de la rejilla en el tanque de almacenamiento, instalación de barandales y escaleras en la cámara de captación, floculadores y DAF.</t>
    </r>
  </si>
  <si>
    <r>
      <rPr>
        <b/>
        <sz val="11"/>
        <color rgb="FF000000"/>
        <rFont val="Arial Narrow"/>
        <family val="2"/>
      </rPr>
      <t xml:space="preserve">Contratista: </t>
    </r>
    <r>
      <rPr>
        <sz val="11"/>
        <color rgb="FF000000"/>
        <rFont val="Arial Narrow"/>
        <family val="2"/>
      </rPr>
      <t>Administradora de Proyectos de Construcción APROCOSA</t>
    </r>
    <r>
      <rPr>
        <b/>
        <sz val="11"/>
        <color rgb="FF000000"/>
        <rFont val="Arial Narrow"/>
        <family val="2"/>
      </rPr>
      <t xml:space="preserve">  </t>
    </r>
    <r>
      <rPr>
        <sz val="11"/>
        <color rgb="FF000000"/>
        <rFont val="Arial Narrow"/>
        <family val="2"/>
      </rPr>
      <t xml:space="preserve">                                                                                                    </t>
    </r>
    <r>
      <rPr>
        <b/>
        <sz val="11"/>
        <color rgb="FF000000"/>
        <rFont val="Arial Narrow"/>
        <family val="2"/>
      </rPr>
      <t>Contrato:</t>
    </r>
    <r>
      <rPr>
        <sz val="11"/>
        <color rgb="FF000000"/>
        <rFont val="Arial Narrow"/>
        <family val="2"/>
      </rPr>
      <t xml:space="preserve"> c-34-2019                                                                                </t>
    </r>
    <r>
      <rPr>
        <b/>
        <sz val="11"/>
        <color rgb="FF000000"/>
        <rFont val="Arial Narrow"/>
        <family val="2"/>
      </rPr>
      <t>Avances</t>
    </r>
    <r>
      <rPr>
        <sz val="11"/>
        <color rgb="FF000000"/>
        <rFont val="Arial Narrow"/>
        <family val="2"/>
      </rPr>
      <t xml:space="preserve">:   El informe para Adenda No.1, de extensión de tiempo, se realizó y el Departamento de Asesoría Legal está en proceso de realizar la misma.  </t>
    </r>
  </si>
  <si>
    <t>Darién</t>
  </si>
  <si>
    <t>Isla Colón</t>
  </si>
  <si>
    <t xml:space="preserve">Estudio, Diseño, Construcción, Operación y Mantenimiento de las Mejoras al sistema de acueducto  Potabilizadora </t>
  </si>
  <si>
    <t>Actualizado en diciembre 2020</t>
  </si>
  <si>
    <r>
      <rPr>
        <b/>
        <sz val="11"/>
        <color theme="1"/>
        <rFont val="Arial Narrow"/>
        <family val="2"/>
      </rPr>
      <t xml:space="preserve">No. Acto Público </t>
    </r>
    <r>
      <rPr>
        <sz val="11"/>
        <color theme="1"/>
        <rFont val="Arial Narrow"/>
        <family val="2"/>
      </rPr>
      <t xml:space="preserve">2017-2-66-0-08-LP-012545       </t>
    </r>
    <r>
      <rPr>
        <b/>
        <sz val="11"/>
        <color theme="1"/>
        <rFont val="Arial Narrow"/>
        <family val="2"/>
      </rPr>
      <t xml:space="preserve">                        Proveedor: </t>
    </r>
    <r>
      <rPr>
        <sz val="11"/>
        <color theme="1"/>
        <rFont val="Arial Narrow"/>
        <family val="2"/>
      </rPr>
      <t xml:space="preserve">Sociedad General Aguas de Barcelona, S.A                                                          Adjudicado el 20 de noviembre de 2020.      </t>
    </r>
    <r>
      <rPr>
        <b/>
        <sz val="11"/>
        <color theme="1"/>
        <rFont val="Arial Narrow"/>
        <family val="2"/>
      </rPr>
      <t xml:space="preserve">                                            </t>
    </r>
    <r>
      <rPr>
        <sz val="11"/>
        <color theme="1"/>
        <rFont val="Arial Narrow"/>
        <family val="2"/>
      </rPr>
      <t xml:space="preserve">                                </t>
    </r>
    <r>
      <rPr>
        <b/>
        <sz val="11"/>
        <color theme="1"/>
        <rFont val="Arial Narrow"/>
        <family val="2"/>
      </rPr>
      <t>Estatus;</t>
    </r>
    <r>
      <rPr>
        <sz val="11"/>
        <color theme="1"/>
        <rFont val="Arial Narrow"/>
        <family val="2"/>
      </rPr>
      <t xml:space="preserve"> Por firma de contrato</t>
    </r>
  </si>
  <si>
    <r>
      <rPr>
        <b/>
        <sz val="11"/>
        <color theme="1"/>
        <rFont val="Arial Narrow"/>
        <family val="2"/>
      </rPr>
      <t>No. Acto Público:</t>
    </r>
    <r>
      <rPr>
        <sz val="11"/>
        <color theme="1"/>
        <rFont val="Arial Narrow"/>
        <family val="2"/>
      </rPr>
      <t xml:space="preserve"> 2018-2-66-0-08-LP-013834.                                                                               Proveedor:  Consorcio INGETEC SEURECA                                                      </t>
    </r>
    <r>
      <rPr>
        <b/>
        <sz val="11"/>
        <color theme="1"/>
        <rFont val="Arial Narrow"/>
        <family val="2"/>
      </rPr>
      <t>Estatus</t>
    </r>
    <r>
      <rPr>
        <sz val="11"/>
        <color theme="1"/>
        <rFont val="Arial Narrow"/>
        <family val="2"/>
      </rPr>
      <t>: Contrato Firmado, en proceso de refrendo en la Contraloría.</t>
    </r>
  </si>
  <si>
    <t>avance a diciembre de 2020</t>
  </si>
  <si>
    <r>
      <t xml:space="preserve">Contratista; </t>
    </r>
    <r>
      <rPr>
        <sz val="11"/>
        <color rgb="FF000000"/>
        <rFont val="Arial Narrow"/>
        <family val="2"/>
      </rPr>
      <t xml:space="preserve">Rigaservis, S.A </t>
    </r>
    <r>
      <rPr>
        <b/>
        <sz val="11"/>
        <color rgb="FF000000"/>
        <rFont val="Arial Narrow"/>
        <family val="2"/>
      </rPr>
      <t xml:space="preserve">                                                                                    Orden de Proceder: </t>
    </r>
    <r>
      <rPr>
        <sz val="11"/>
        <color rgb="FF000000"/>
        <rFont val="Arial Narrow"/>
        <family val="2"/>
      </rPr>
      <t xml:space="preserve">6 de enero de 2021                                                        </t>
    </r>
    <r>
      <rPr>
        <b/>
        <sz val="11"/>
        <color rgb="FF000000"/>
        <rFont val="Arial Narrow"/>
        <family val="2"/>
      </rPr>
      <t>Status</t>
    </r>
    <r>
      <rPr>
        <sz val="11"/>
        <color rgb="FF000000"/>
        <rFont val="Arial Narrow"/>
        <family val="2"/>
      </rPr>
      <t>:</t>
    </r>
    <r>
      <rPr>
        <b/>
        <sz val="11"/>
        <color rgb="FF000000"/>
        <rFont val="Arial Narrow"/>
        <family val="2"/>
      </rPr>
      <t xml:space="preserve">  </t>
    </r>
    <r>
      <rPr>
        <sz val="11"/>
        <color rgb="FF000000"/>
        <rFont val="Arial Narrow"/>
        <family val="2"/>
      </rPr>
      <t xml:space="preserve">Etapa de Diseño   </t>
    </r>
    <r>
      <rPr>
        <b/>
        <sz val="11"/>
        <color rgb="FF000000"/>
        <rFont val="Arial Narrow"/>
        <family val="2"/>
      </rPr>
      <t xml:space="preserve">                                                           </t>
    </r>
  </si>
  <si>
    <r>
      <rPr>
        <b/>
        <sz val="11"/>
        <color rgb="FF000000"/>
        <rFont val="Arial Narrow"/>
        <family val="2"/>
      </rPr>
      <t>Contratista:</t>
    </r>
    <r>
      <rPr>
        <sz val="11"/>
        <color rgb="FF000000"/>
        <rFont val="Arial Narrow"/>
        <family val="2"/>
      </rPr>
      <t xml:space="preserve"> Asociación Accidental de Aguas                                   </t>
    </r>
    <r>
      <rPr>
        <b/>
        <sz val="11"/>
        <color rgb="FF000000"/>
        <rFont val="Arial Narrow"/>
        <family val="2"/>
      </rPr>
      <t>Contrato</t>
    </r>
    <r>
      <rPr>
        <sz val="11"/>
        <color rgb="FF000000"/>
        <rFont val="Arial Narrow"/>
        <family val="2"/>
      </rPr>
      <t xml:space="preserve">: 140-2014                                                                                        </t>
    </r>
    <r>
      <rPr>
        <b/>
        <sz val="11"/>
        <color rgb="FF000000"/>
        <rFont val="Arial Narrow"/>
        <family val="2"/>
      </rPr>
      <t>Orden de proceder:</t>
    </r>
    <r>
      <rPr>
        <sz val="11"/>
        <color rgb="FF000000"/>
        <rFont val="Arial Narrow"/>
        <family val="2"/>
      </rPr>
      <t xml:space="preserve"> 17 de Agosto de 2015.                                             </t>
    </r>
    <r>
      <rPr>
        <b/>
        <sz val="11"/>
        <color rgb="FF000000"/>
        <rFont val="Arial Narrow"/>
        <family val="2"/>
      </rPr>
      <t>Fecha de Terminación</t>
    </r>
    <r>
      <rPr>
        <sz val="11"/>
        <color rgb="FF000000"/>
        <rFont val="Arial Narrow"/>
        <family val="2"/>
      </rPr>
      <t xml:space="preserve">: 11 de julio de 2019                                       </t>
    </r>
    <r>
      <rPr>
        <b/>
        <sz val="11"/>
        <color rgb="FF000000"/>
        <rFont val="Arial Narrow"/>
        <family val="2"/>
      </rPr>
      <t xml:space="preserve"> Avance: Trabajos pendientes:</t>
    </r>
    <r>
      <rPr>
        <sz val="11"/>
        <color rgb="FF000000"/>
        <rFont val="Arial Narrow"/>
        <family val="2"/>
      </rPr>
      <t xml:space="preserve"> Trabajos pendientes: suministro e instalación de micromedidores (58%), se realizó la instalación de micromedidores con sus cajas. Perforación de pozos de monitoreo, se han perforado 4 pozos de monitoreo, se aprobaron los informes pendientes. Se reprogramaron las capacitaciones para el personal de Electromecánica (se realizaron las capacitaciones del 15 al 17 de diciembre de 2020, en la parte electromecánica).. El contratista lleva a cabo las subsanaciones en los pozos de producción en la parte electromecánica. Pendiente la entrega de las computadoras y el servidor, los cuales están en coordinación. Se realizó la inspección de la Cuenta N°13 con Contraloría.     </t>
    </r>
  </si>
  <si>
    <t>En tràmite de refrendo en Contralorìa Adenda No.2 de tiempo considerando los dìas perdidos por la pandemia.</t>
  </si>
  <si>
    <r>
      <rPr>
        <b/>
        <sz val="11"/>
        <color rgb="FF000000"/>
        <rFont val="Arial Narrow"/>
        <family val="2"/>
      </rPr>
      <t>Contratista:</t>
    </r>
    <r>
      <rPr>
        <sz val="11"/>
        <color rgb="FF000000"/>
        <rFont val="Arial Narrow"/>
        <family val="2"/>
      </rPr>
      <t xml:space="preserve"> CONSORCIO ASOCSA E INTERASEO  </t>
    </r>
    <r>
      <rPr>
        <b/>
        <sz val="11"/>
        <color rgb="FF000000"/>
        <rFont val="Arial Narrow"/>
        <family val="2"/>
      </rPr>
      <t>Contrato</t>
    </r>
    <r>
      <rPr>
        <sz val="11"/>
        <color rgb="FF000000"/>
        <rFont val="Arial Narrow"/>
        <family val="2"/>
      </rPr>
      <t xml:space="preserve"> No:  130-2017                                                                                                                        </t>
    </r>
    <r>
      <rPr>
        <b/>
        <sz val="11"/>
        <color rgb="FF000000"/>
        <rFont val="Arial Narrow"/>
        <family val="2"/>
      </rPr>
      <t>Orden de Procede</t>
    </r>
    <r>
      <rPr>
        <sz val="11"/>
        <color rgb="FF000000"/>
        <rFont val="Arial Narrow"/>
        <family val="2"/>
      </rPr>
      <t xml:space="preserve">r 8 de febrero 2018.                                                    </t>
    </r>
    <r>
      <rPr>
        <b/>
        <sz val="11"/>
        <color rgb="FF000000"/>
        <rFont val="Arial Narrow"/>
        <family val="2"/>
      </rPr>
      <t>Fecha de Terminación</t>
    </r>
    <r>
      <rPr>
        <sz val="11"/>
        <color rgb="FF000000"/>
        <rFont val="Arial Narrow"/>
        <family val="2"/>
      </rPr>
      <t xml:space="preserve">: 5 de septiembre de 2020.                          </t>
    </r>
    <r>
      <rPr>
        <b/>
        <sz val="11"/>
        <color rgb="FF000000"/>
        <rFont val="Arial Narrow"/>
        <family val="2"/>
      </rPr>
      <t>Avance</t>
    </r>
    <r>
      <rPr>
        <sz val="11"/>
        <color rgb="FF000000"/>
        <rFont val="Arial Narrow"/>
        <family val="2"/>
      </rPr>
      <t>:  Se terminó de vaciar las losas de piso en la zona de la nueva PTAP; se realizó el vaciado de hormigón de la nueva toma de agua cruda. Se avanzó con los trabajos de instalación de la Línea de 8" HD de aducción; se finalizó con la construcción del dique toma y el desarenador; continúa la  construcción de estructuras para cruces de tuberías, vaciados de bloque protector ademas de los trabajos de soldadura en taller de la planta paquete. Se realizó pruebas en la líneas principales.</t>
    </r>
  </si>
  <si>
    <r>
      <rPr>
        <b/>
        <sz val="11"/>
        <color rgb="FF000000"/>
        <rFont val="Arial Narrow"/>
        <family val="2"/>
      </rPr>
      <t>Contratista</t>
    </r>
    <r>
      <rPr>
        <sz val="11"/>
        <color rgb="FF000000"/>
        <rFont val="Arial Narrow"/>
        <family val="2"/>
      </rPr>
      <t xml:space="preserve">: Acciona Sabanitas II,                                                          </t>
    </r>
    <r>
      <rPr>
        <b/>
        <sz val="11"/>
        <color rgb="FF000000"/>
        <rFont val="Arial Narrow"/>
        <family val="2"/>
      </rPr>
      <t xml:space="preserve">Contrato </t>
    </r>
    <r>
      <rPr>
        <sz val="11"/>
        <color rgb="FF000000"/>
        <rFont val="Arial Narrow"/>
        <family val="2"/>
      </rPr>
      <t xml:space="preserve">08-2017.                                                                                            </t>
    </r>
    <r>
      <rPr>
        <b/>
        <sz val="11"/>
        <color rgb="FF000000"/>
        <rFont val="Arial Narrow"/>
        <family val="2"/>
      </rPr>
      <t>Orden de Proceder :</t>
    </r>
    <r>
      <rPr>
        <sz val="11"/>
        <color rgb="FF000000"/>
        <rFont val="Arial Narrow"/>
        <family val="2"/>
      </rPr>
      <t xml:space="preserve">25 de Abril de 2017.                                                      </t>
    </r>
    <r>
      <rPr>
        <b/>
        <sz val="11"/>
        <color rgb="FF000000"/>
        <rFont val="Arial Narrow"/>
        <family val="2"/>
      </rPr>
      <t>Fecha de Terminación: 3</t>
    </r>
    <r>
      <rPr>
        <sz val="11"/>
        <color rgb="FF000000"/>
        <rFont val="Arial Narrow"/>
        <family val="2"/>
      </rPr>
      <t xml:space="preserve"> de abril de 2021                                                    </t>
    </r>
    <r>
      <rPr>
        <b/>
        <sz val="11"/>
        <color rgb="FF000000"/>
        <rFont val="Arial Narrow"/>
        <family val="2"/>
      </rPr>
      <t xml:space="preserve">Avance:  </t>
    </r>
    <r>
      <rPr>
        <sz val="11"/>
        <color rgb="FF000000"/>
        <rFont val="Arial Narrow"/>
        <family val="2"/>
      </rPr>
      <t>Etapa de Construcción: Toma de agua cruda obra civil (89.39%); línea de conducción de 24" (71.45%); Línea de aducción de 48" (74.07%); Construcción de la PTAP (61.08%); Tanque de almacenamiento de Villa Catalina (43.89%). Las desviaciones presentadas se explican principalmente por la dificultad en obtener los tres (3) terrenos necesarios para avanzar con el diseño y construcción del proyecto en Santa Rita, terrenos de la UABR y terreno para la estación de rebombeo.</t>
    </r>
  </si>
  <si>
    <r>
      <rPr>
        <b/>
        <sz val="11"/>
        <color rgb="FF000000"/>
        <rFont val="Arial Narrow"/>
        <family val="2"/>
      </rPr>
      <t>Contratista</t>
    </r>
    <r>
      <rPr>
        <sz val="11"/>
        <color rgb="FF000000"/>
        <rFont val="Arial Narrow"/>
        <family val="2"/>
      </rPr>
      <t xml:space="preserve">: Vigencias Estevez  Contrato                                                       </t>
    </r>
    <r>
      <rPr>
        <b/>
        <sz val="11"/>
        <color rgb="FF000000"/>
        <rFont val="Arial Narrow"/>
        <family val="2"/>
      </rPr>
      <t>No. Contrato:</t>
    </r>
    <r>
      <rPr>
        <sz val="11"/>
        <color rgb="FF000000"/>
        <rFont val="Arial Narrow"/>
        <family val="2"/>
      </rPr>
      <t xml:space="preserve"> COC-BID (FID-128 No.67                                                                   </t>
    </r>
    <r>
      <rPr>
        <b/>
        <sz val="11"/>
        <color rgb="FF000000"/>
        <rFont val="Arial Narrow"/>
        <family val="2"/>
      </rPr>
      <t>Orden de Proceder</t>
    </r>
    <r>
      <rPr>
        <sz val="11"/>
        <color rgb="FF000000"/>
        <rFont val="Arial Narrow"/>
        <family val="2"/>
      </rPr>
      <t xml:space="preserve">: 10 de octubre de 2018                                            </t>
    </r>
    <r>
      <rPr>
        <b/>
        <sz val="11"/>
        <color rgb="FF000000"/>
        <rFont val="Arial Narrow"/>
        <family val="2"/>
      </rPr>
      <t>Fecha de Terminación</t>
    </r>
    <r>
      <rPr>
        <sz val="11"/>
        <color rgb="FF000000"/>
        <rFont val="Arial Narrow"/>
        <family val="2"/>
      </rPr>
      <t xml:space="preserve">: 1 de febrero de 2021              .                        </t>
    </r>
    <r>
      <rPr>
        <b/>
        <sz val="11"/>
        <color rgb="FF000000"/>
        <rFont val="Arial Narrow"/>
        <family val="2"/>
      </rPr>
      <t>Avance</t>
    </r>
    <r>
      <rPr>
        <sz val="11"/>
        <color rgb="FF000000"/>
        <rFont val="Arial Narrow"/>
        <family val="2"/>
      </rPr>
      <t>s: Instalación de 328 metros de tubería de 20" HD en el tramo 3 Mata de Nance Las Lomas. Instalación de interconexiones (10,16,15,18,24,21,22,23) en los tramos instalados. Pruebas de presión a los tramos instalados de 12"PVC en las Lomas Tramo 3. Pruebas de presión a los tramos instalados de 12"PVC en las Lomas.</t>
    </r>
  </si>
  <si>
    <r>
      <rPr>
        <b/>
        <sz val="11"/>
        <color rgb="FF000000"/>
        <rFont val="Arial Narrow"/>
        <family val="2"/>
      </rPr>
      <t>Contrato</t>
    </r>
    <r>
      <rPr>
        <sz val="11"/>
        <color rgb="FF000000"/>
        <rFont val="Arial Narrow"/>
        <family val="2"/>
      </rPr>
      <t xml:space="preserve"> COC-BID_2018 (FID)-128No.68                       </t>
    </r>
    <r>
      <rPr>
        <b/>
        <sz val="11"/>
        <color rgb="FF000000"/>
        <rFont val="Arial Narrow"/>
        <family val="2"/>
      </rPr>
      <t>Contratista:</t>
    </r>
    <r>
      <rPr>
        <sz val="11"/>
        <color rgb="FF000000"/>
        <rFont val="Arial Narrow"/>
        <family val="2"/>
      </rPr>
      <t xml:space="preserve"> BTD Proyectos 12, S.A                                                                                                                    </t>
    </r>
    <r>
      <rPr>
        <b/>
        <sz val="11"/>
        <color rgb="FF000000"/>
        <rFont val="Arial Narrow"/>
        <family val="2"/>
      </rPr>
      <t>Orden de Proceder</t>
    </r>
    <r>
      <rPr>
        <sz val="11"/>
        <color rgb="FF000000"/>
        <rFont val="Arial Narrow"/>
        <family val="2"/>
      </rPr>
      <t xml:space="preserve">: 15 de enero de 2019                                                   </t>
    </r>
    <r>
      <rPr>
        <b/>
        <sz val="11"/>
        <color rgb="FF000000"/>
        <rFont val="Arial Narrow"/>
        <family val="2"/>
      </rPr>
      <t>Fecha de Terminación</t>
    </r>
    <r>
      <rPr>
        <sz val="11"/>
        <color rgb="FF000000"/>
        <rFont val="Arial Narrow"/>
        <family val="2"/>
      </rPr>
      <t xml:space="preserve">:  1 de septiembre de 2020.                                 </t>
    </r>
    <r>
      <rPr>
        <b/>
        <sz val="11"/>
        <color rgb="FF000000"/>
        <rFont val="Arial Narrow"/>
        <family val="2"/>
      </rPr>
      <t>Avances</t>
    </r>
    <r>
      <rPr>
        <sz val="11"/>
        <color rgb="FF000000"/>
        <rFont val="Arial Narrow"/>
        <family val="2"/>
      </rPr>
      <t>: Rehabilitación de filtros, se procura recibir los filtros completos; a la fecha se han entregado 4 filtros completos, del total de 13 filtros. Se inició con los trabajos de cambio de válvulas de entrada de agua sedimentada a los filtros. En caseta de sopladores pendiente adaptaciones de tuberías y electricidad para conectar al sistema de filtración. Las Cuentas No.13 y 14, en recorrido interno UP</t>
    </r>
  </si>
  <si>
    <r>
      <rPr>
        <b/>
        <sz val="11"/>
        <color rgb="FF000000"/>
        <rFont val="Arial Narrow"/>
        <family val="2"/>
      </rPr>
      <t>Contratista</t>
    </r>
    <r>
      <rPr>
        <sz val="11"/>
        <color rgb="FF000000"/>
        <rFont val="Arial Narrow"/>
        <family val="2"/>
      </rPr>
      <t xml:space="preserve">: Consorcio AQUA 3.                                                                    </t>
    </r>
    <r>
      <rPr>
        <b/>
        <sz val="11"/>
        <color rgb="FF000000"/>
        <rFont val="Arial Narrow"/>
        <family val="2"/>
      </rPr>
      <t>Orden de Proceder:</t>
    </r>
    <r>
      <rPr>
        <sz val="11"/>
        <color rgb="FF000000"/>
        <rFont val="Arial Narrow"/>
        <family val="2"/>
      </rPr>
      <t xml:space="preserve"> 25 de enero de 2018                                                  </t>
    </r>
    <r>
      <rPr>
        <b/>
        <sz val="11"/>
        <color rgb="FF000000"/>
        <rFont val="Arial Narrow"/>
        <family val="2"/>
      </rPr>
      <t>Contrato</t>
    </r>
    <r>
      <rPr>
        <sz val="11"/>
        <color rgb="FF000000"/>
        <rFont val="Arial Narrow"/>
        <family val="2"/>
      </rPr>
      <t xml:space="preserve">: 25-2018                                                                                          </t>
    </r>
    <r>
      <rPr>
        <b/>
        <sz val="11"/>
        <color rgb="FF000000"/>
        <rFont val="Arial Narrow"/>
        <family val="2"/>
      </rPr>
      <t xml:space="preserve">Fecha de Terminación: </t>
    </r>
    <r>
      <rPr>
        <sz val="11"/>
        <color rgb="FF000000"/>
        <rFont val="Arial Narrow"/>
        <family val="2"/>
      </rPr>
      <t>25 de junio  de 2021                                 Servicio Contratado para los Proyectos de Alcantarillado de David Grupo 1 y 2; y el Alcantarillado de Changuinola. En trámite de pago las Cuentas de la No.25 a la No.28 (Facturado). Cuentas presentadas de la No.29 a la No.32</t>
    </r>
  </si>
  <si>
    <r>
      <rPr>
        <b/>
        <sz val="11"/>
        <rFont val="Arial Narrow"/>
        <family val="2"/>
      </rPr>
      <t>Contratista</t>
    </r>
    <r>
      <rPr>
        <sz val="11"/>
        <rFont val="Arial Narrow"/>
        <family val="2"/>
      </rPr>
      <t xml:space="preserve">: CONSORTIUM PROCHEM 
</t>
    </r>
    <r>
      <rPr>
        <b/>
        <sz val="11"/>
        <rFont val="Arial Narrow"/>
        <family val="2"/>
      </rPr>
      <t>Contrato No</t>
    </r>
    <r>
      <rPr>
        <sz val="11"/>
        <rFont val="Arial Narrow"/>
        <family val="2"/>
      </rPr>
      <t xml:space="preserve">: 03-2016 
</t>
    </r>
    <r>
      <rPr>
        <b/>
        <sz val="11"/>
        <rFont val="Arial Narrow"/>
        <family val="2"/>
      </rPr>
      <t>Monto:</t>
    </r>
    <r>
      <rPr>
        <sz val="11"/>
        <rFont val="Arial Narrow"/>
        <family val="2"/>
      </rPr>
      <t xml:space="preserve"> B/.3,780,910
</t>
    </r>
    <r>
      <rPr>
        <b/>
        <sz val="11"/>
        <rFont val="Arial Narrow"/>
        <family val="2"/>
      </rPr>
      <t>Orden de proceder:</t>
    </r>
    <r>
      <rPr>
        <sz val="11"/>
        <rFont val="Arial Narrow"/>
        <family val="2"/>
      </rPr>
      <t xml:space="preserve"> 3 de Abril de 2017.                                                      </t>
    </r>
    <r>
      <rPr>
        <b/>
        <sz val="11"/>
        <rFont val="Arial Narrow"/>
        <family val="2"/>
      </rPr>
      <t>Fecha de Terminación:</t>
    </r>
    <r>
      <rPr>
        <sz val="11"/>
        <rFont val="Arial Narrow"/>
        <family val="2"/>
      </rPr>
      <t xml:space="preserve"> 30 de septiembre de 2019.                              </t>
    </r>
    <r>
      <rPr>
        <b/>
        <sz val="11"/>
        <rFont val="Arial Narrow"/>
        <family val="2"/>
      </rPr>
      <t>Avances</t>
    </r>
    <r>
      <rPr>
        <sz val="11"/>
        <rFont val="Arial Narrow"/>
        <family val="2"/>
      </rPr>
      <t>:  Pendientes: Instalación de medidores, con un 10% de avance (el contratista inició  instalaciones de las redes); Trabajos en el DIQUE, con ejecución del 20% (están suspendidos hasta verano, por las fuertes corrientes del Río Pirre); en revision por parte del IDAAN del nuevo diseño. Se inició con el abastecimiento de agua potable a las poblacion del Real.</t>
    </r>
  </si>
  <si>
    <r>
      <rPr>
        <b/>
        <sz val="11"/>
        <color rgb="FF000000"/>
        <rFont val="Arial Narrow"/>
        <family val="2"/>
      </rPr>
      <t>Contratista:</t>
    </r>
    <r>
      <rPr>
        <sz val="11"/>
        <color rgb="FF000000"/>
        <rFont val="Arial Narrow"/>
        <family val="2"/>
      </rPr>
      <t xml:space="preserve"> Consorcio PTAP Darién 2016                                             </t>
    </r>
    <r>
      <rPr>
        <b/>
        <sz val="11"/>
        <color rgb="FF000000"/>
        <rFont val="Arial Narrow"/>
        <family val="2"/>
      </rPr>
      <t>Contrato</t>
    </r>
    <r>
      <rPr>
        <sz val="11"/>
        <color rgb="FF000000"/>
        <rFont val="Arial Narrow"/>
        <family val="2"/>
      </rPr>
      <t xml:space="preserve"> No. 117-2016.                                                                                            </t>
    </r>
    <r>
      <rPr>
        <b/>
        <sz val="11"/>
        <color rgb="FF000000"/>
        <rFont val="Arial Narrow"/>
        <family val="2"/>
      </rPr>
      <t>Orden de Proceder:</t>
    </r>
    <r>
      <rPr>
        <sz val="11"/>
        <color rgb="FF000000"/>
        <rFont val="Arial Narrow"/>
        <family val="2"/>
      </rPr>
      <t xml:space="preserve"> 12 de Diciembre 2016.                                                     </t>
    </r>
    <r>
      <rPr>
        <b/>
        <sz val="11"/>
        <color rgb="FF000000"/>
        <rFont val="Arial Narrow"/>
        <family val="2"/>
      </rPr>
      <t>Fecha de Terminación:</t>
    </r>
    <r>
      <rPr>
        <sz val="11"/>
        <color rgb="FF000000"/>
        <rFont val="Arial Narrow"/>
        <family val="2"/>
      </rPr>
      <t xml:space="preserve"> 30 de junio de 2020.                                            </t>
    </r>
    <r>
      <rPr>
        <b/>
        <sz val="11"/>
        <color rgb="FF000000"/>
        <rFont val="Arial Narrow"/>
        <family val="2"/>
      </rPr>
      <t xml:space="preserve">Avances: </t>
    </r>
    <r>
      <rPr>
        <sz val="11"/>
        <color rgb="FF000000"/>
        <rFont val="Arial Narrow"/>
        <family val="2"/>
      </rPr>
      <t xml:space="preserve">continuan las pruebas de puesta en marcha en la toma de agua cruda y la PTAP; implementación del sistema SCADA; pintura en general en la planta con sus respectivos logos de IDAAN. </t>
    </r>
  </si>
  <si>
    <r>
      <rPr>
        <b/>
        <sz val="11"/>
        <color rgb="FF000000"/>
        <rFont val="Arial Narrow"/>
        <family val="2"/>
      </rPr>
      <t>Contratista</t>
    </r>
    <r>
      <rPr>
        <sz val="11"/>
        <color rgb="FF000000"/>
        <rFont val="Arial Narrow"/>
        <family val="2"/>
      </rPr>
      <t xml:space="preserve">:Empresa Vigueconz Estevez                                            </t>
    </r>
    <r>
      <rPr>
        <b/>
        <sz val="11"/>
        <color rgb="FF000000"/>
        <rFont val="Arial Narrow"/>
        <family val="2"/>
      </rPr>
      <t>Contrato</t>
    </r>
    <r>
      <rPr>
        <sz val="11"/>
        <color rgb="FF000000"/>
        <rFont val="Arial Narrow"/>
        <family val="2"/>
      </rPr>
      <t xml:space="preserve"> COC-BID- 2018 (FID-128) No.61                                                       </t>
    </r>
    <r>
      <rPr>
        <b/>
        <sz val="11"/>
        <color rgb="FF000000"/>
        <rFont val="Arial Narrow"/>
        <family val="2"/>
      </rPr>
      <t>Orden de Proceder</t>
    </r>
    <r>
      <rPr>
        <sz val="11"/>
        <color rgb="FF000000"/>
        <rFont val="Arial Narrow"/>
        <family val="2"/>
      </rPr>
      <t xml:space="preserve">: 2 de agosto de 2018                                                  </t>
    </r>
    <r>
      <rPr>
        <b/>
        <sz val="11"/>
        <color rgb="FF000000"/>
        <rFont val="Arial Narrow"/>
        <family val="2"/>
      </rPr>
      <t>Fecha de Terminación</t>
    </r>
    <r>
      <rPr>
        <sz val="11"/>
        <color rgb="FF000000"/>
        <rFont val="Arial Narrow"/>
        <family val="2"/>
      </rPr>
      <t xml:space="preserve">: 31 de marzo de 2021                                    </t>
    </r>
    <r>
      <rPr>
        <b/>
        <sz val="11"/>
        <color rgb="FF000000"/>
        <rFont val="Arial Narrow"/>
        <family val="2"/>
      </rPr>
      <t>Avances</t>
    </r>
    <r>
      <rPr>
        <sz val="11"/>
        <color rgb="FF000000"/>
        <rFont val="Arial Narrow"/>
        <family val="2"/>
      </rPr>
      <t>: Se finalizó los trabajos de instalación de tubería de 6" PVC hacia la comunidad de Polín; se inició el proceso de pruebas.Trabajos en la toma de agua cruda, se finalizó vaciados en la estructura y se continúa con la construcción de la caseta; en los lechos de secado de lodos se terminó el vaciado de hormigón. Estación de bombeo de agua tratada, se realizó el vaciado completo de la losa de piso, los muros y la losa de techo; se terminó la construcción de la cerca de ciclón en el área de los tanques de Cañita. Se realizó la construcción de la estructura de concreto del tanque de 20 m y se instaló el tanque de 15,000 galones; se instaló la torre metálica y el tanque 10,000 galones de Polín; se terminó la construcción del tanque de 20,000 galones soterrado de almacenamiento de agua tratada para las estaciones de bombeo; se realizó la instalación de las líneas paralelas de 6" PVC que van desde la toma de agua cruda hasta las planta de potabilizadora convencional y tipo paquete; asimismo la instalación de la tubería paralela de 6" y  8" PVC desde la PTAP hasta la zona de los tanques de Cañita</t>
    </r>
  </si>
  <si>
    <t>En trámite de Adenda No.2 de extensión de tiempo por 550 días, para la Etapa de Estudios y Diseños (en refrendo de la Contraloría).</t>
  </si>
  <si>
    <r>
      <rPr>
        <b/>
        <sz val="11"/>
        <color rgb="FF000000"/>
        <rFont val="Arial Narrow"/>
        <family val="2"/>
      </rPr>
      <t>Contratista:</t>
    </r>
    <r>
      <rPr>
        <sz val="11"/>
        <color rgb="FF000000"/>
        <rFont val="Arial Narrow"/>
        <family val="2"/>
      </rPr>
      <t xml:space="preserve"> Consorcio Acciona Panamá Oeste (Acciona Agua, S.A. Infraestructura S.A.)
</t>
    </r>
    <r>
      <rPr>
        <b/>
        <sz val="11"/>
        <color rgb="FF000000"/>
        <rFont val="Arial Narrow"/>
        <family val="2"/>
      </rPr>
      <t>Contrato</t>
    </r>
    <r>
      <rPr>
        <sz val="11"/>
        <color rgb="FF000000"/>
        <rFont val="Arial Narrow"/>
        <family val="2"/>
      </rPr>
      <t xml:space="preserve">: No.1-2017. 
</t>
    </r>
    <r>
      <rPr>
        <b/>
        <sz val="11"/>
        <color rgb="FF000000"/>
        <rFont val="Arial Narrow"/>
        <family val="2"/>
      </rPr>
      <t>Orden de Proceder:</t>
    </r>
    <r>
      <rPr>
        <sz val="11"/>
        <color rgb="FF000000"/>
        <rFont val="Arial Narrow"/>
        <family val="2"/>
      </rPr>
      <t xml:space="preserve"> 25 de Abril de 2017.                                               </t>
    </r>
    <r>
      <rPr>
        <b/>
        <sz val="11"/>
        <color rgb="FF000000"/>
        <rFont val="Arial Narrow"/>
        <family val="2"/>
      </rPr>
      <t>Fecha de Terminación</t>
    </r>
    <r>
      <rPr>
        <sz val="11"/>
        <color rgb="FF000000"/>
        <rFont val="Arial Narrow"/>
        <family val="2"/>
      </rPr>
      <t xml:space="preserve">: 24 de febrero de 2021. (Etapa Constructiva)                                                                                                         </t>
    </r>
    <r>
      <rPr>
        <b/>
        <sz val="11"/>
        <color rgb="FF000000"/>
        <rFont val="Arial Narrow"/>
        <family val="2"/>
      </rPr>
      <t>Avance:</t>
    </r>
    <r>
      <rPr>
        <sz val="11"/>
        <color rgb="FF000000"/>
        <rFont val="Arial Narrow"/>
        <family val="2"/>
      </rPr>
      <t xml:space="preserve"> Retrasos en la PTAP, imputables al contratista en la ejecución de las estructuras de procesos y obras complementarias, no se han incrementado los recursos y personal para mejorar el rendimiento. El contratista alega falta de pagos que afectan la liquidéz del proyecto. Retrasos en el diseño de la Línea de Alimentación Eléctrica del Proyecto, este componente de la obra se transforma en la ruta crítica del proyecto, por lo que en su definición y entrega de diseños afecta de manera directa la puesta en marcha del la planta. Alcances como la Obra de Toma de Agua Cruda, Línea de Aducción de 60", no se han iniciado</t>
    </r>
  </si>
  <si>
    <r>
      <rPr>
        <b/>
        <sz val="11"/>
        <color rgb="FF000000"/>
        <rFont val="Arial Narrow"/>
        <family val="2"/>
      </rPr>
      <t>Contratista</t>
    </r>
    <r>
      <rPr>
        <sz val="11"/>
        <color rgb="FF000000"/>
        <rFont val="Arial Narrow"/>
        <family val="2"/>
      </rPr>
      <t xml:space="preserve">:Vigueconz Estevez,   S.A                                                   </t>
    </r>
    <r>
      <rPr>
        <b/>
        <sz val="11"/>
        <color rgb="FF000000"/>
        <rFont val="Arial Narrow"/>
        <family val="2"/>
      </rPr>
      <t>Contrato</t>
    </r>
    <r>
      <rPr>
        <sz val="11"/>
        <color rgb="FF000000"/>
        <rFont val="Arial Narrow"/>
        <family val="2"/>
      </rPr>
      <t xml:space="preserve"> COC_BID (Fid-128) No.65,                                                             </t>
    </r>
    <r>
      <rPr>
        <b/>
        <sz val="11"/>
        <color rgb="FF000000"/>
        <rFont val="Arial Narrow"/>
        <family val="2"/>
      </rPr>
      <t>Orden de proceder</t>
    </r>
    <r>
      <rPr>
        <sz val="11"/>
        <color rgb="FF000000"/>
        <rFont val="Arial Narrow"/>
        <family val="2"/>
      </rPr>
      <t xml:space="preserve">: 2 de agosto de 2018.                                                         </t>
    </r>
    <r>
      <rPr>
        <b/>
        <sz val="11"/>
        <color rgb="FF000000"/>
        <rFont val="Arial Narrow"/>
        <family val="2"/>
      </rPr>
      <t>Fecha de Terminacion;</t>
    </r>
    <r>
      <rPr>
        <sz val="11"/>
        <color rgb="FF000000"/>
        <rFont val="Arial Narrow"/>
        <family val="2"/>
      </rPr>
      <t xml:space="preserve"> 31 de marzo 2021.                                          </t>
    </r>
    <r>
      <rPr>
        <b/>
        <sz val="11"/>
        <color rgb="FF000000"/>
        <rFont val="Arial Narrow"/>
        <family val="2"/>
      </rPr>
      <t xml:space="preserve">Avance: </t>
    </r>
    <r>
      <rPr>
        <sz val="11"/>
        <color rgb="FF000000"/>
        <rFont val="Arial Narrow"/>
        <family val="2"/>
      </rPr>
      <t>Se han reiniciado las labores de construcción en la EBAC de San Carlos y en la PTAP. El contratista esta trabajando en el nuevo módulo que se trajo de Tocumen y en la instalación de los accesorios de la nueva línea de impulsión de 10"</t>
    </r>
  </si>
  <si>
    <t>En trámite adenda d No. 5 de tiempo hasta el 31 de octubre de 2021</t>
  </si>
  <si>
    <r>
      <rPr>
        <b/>
        <sz val="11"/>
        <color rgb="FF000000"/>
        <rFont val="Arial Narrow"/>
        <family val="2"/>
      </rPr>
      <t>Contratista</t>
    </r>
    <r>
      <rPr>
        <sz val="11"/>
        <color rgb="FF000000"/>
        <rFont val="Arial Narrow"/>
        <family val="2"/>
      </rPr>
      <t xml:space="preserve">: Asociación Accidental HALFES.A. E INFERSA
</t>
    </r>
    <r>
      <rPr>
        <b/>
        <sz val="11"/>
        <color rgb="FF000000"/>
        <rFont val="Arial Narrow"/>
        <family val="2"/>
      </rPr>
      <t>Contrato No</t>
    </r>
    <r>
      <rPr>
        <sz val="11"/>
        <color rgb="FF000000"/>
        <rFont val="Arial Narrow"/>
        <family val="2"/>
      </rPr>
      <t xml:space="preserve">: 120-2015                                                                                        </t>
    </r>
    <r>
      <rPr>
        <b/>
        <sz val="11"/>
        <color rgb="FF000000"/>
        <rFont val="Arial Narrow"/>
        <family val="2"/>
      </rPr>
      <t>Orden de Proceder</t>
    </r>
    <r>
      <rPr>
        <sz val="11"/>
        <color rgb="FF000000"/>
        <rFont val="Arial Narrow"/>
        <family val="2"/>
      </rPr>
      <t xml:space="preserve">: 15 de Marzo de 2016                                                          </t>
    </r>
    <r>
      <rPr>
        <b/>
        <sz val="11"/>
        <color rgb="FF000000"/>
        <rFont val="Arial Narrow"/>
        <family val="2"/>
      </rPr>
      <t>Fecha de Terminación:</t>
    </r>
    <r>
      <rPr>
        <sz val="11"/>
        <color rgb="FF000000"/>
        <rFont val="Arial Narrow"/>
        <family val="2"/>
      </rPr>
      <t xml:space="preserve"> 21 de abril de 2019                                              </t>
    </r>
    <r>
      <rPr>
        <b/>
        <sz val="11"/>
        <color rgb="FF000000"/>
        <rFont val="Arial Narrow"/>
        <family val="2"/>
      </rPr>
      <t>Avance:</t>
    </r>
    <r>
      <rPr>
        <sz val="11"/>
        <color rgb="FF000000"/>
        <rFont val="Arial Narrow"/>
        <family val="2"/>
      </rPr>
      <t xml:space="preserve">Las actividades de construcción continúan suspendidas, se procede a notificar nuevamente al contratista y solicitar reunión con los dueños de la empresa para reiniciar los trabajos. Pendiente terminar los trabajos eléctricos para las pruebas de la planta. Las interconexiones domiciliarias serán hechas por cada propietario. La empresa HALFESA no reactivó la construcción del proyecto debido a que no se ha refrendado la Adenda No.5; actualmente, no tienen capital ya que el costo del proyecto se incrementó, por lo que mediante nota, solicitaran más tiempo, para la terminación del proyecto y a la vez se compromete a seguir el proyecto una vez está Adenda esté en la Contraloría.  </t>
    </r>
  </si>
  <si>
    <r>
      <rPr>
        <b/>
        <sz val="11"/>
        <color rgb="FF000000"/>
        <rFont val="Arial Narrow"/>
        <family val="2"/>
      </rPr>
      <t>Contratista</t>
    </r>
    <r>
      <rPr>
        <sz val="11"/>
        <color rgb="FF000000"/>
        <rFont val="Arial Narrow"/>
        <family val="2"/>
      </rPr>
      <t xml:space="preserve">: Consorcio BS Panamá
</t>
    </r>
    <r>
      <rPr>
        <b/>
        <sz val="11"/>
        <color rgb="FF000000"/>
        <rFont val="Arial Narrow"/>
        <family val="2"/>
      </rPr>
      <t>Contrato N</t>
    </r>
    <r>
      <rPr>
        <sz val="11"/>
        <color rgb="FF000000"/>
        <rFont val="Arial Narrow"/>
        <family val="2"/>
      </rPr>
      <t xml:space="preserve">o:55-2018                                                                                    </t>
    </r>
    <r>
      <rPr>
        <b/>
        <sz val="11"/>
        <color rgb="FF000000"/>
        <rFont val="Arial Narrow"/>
        <family val="2"/>
      </rPr>
      <t>Orden de Proceder</t>
    </r>
    <r>
      <rPr>
        <sz val="11"/>
        <color rgb="FF000000"/>
        <rFont val="Arial Narrow"/>
        <family val="2"/>
      </rPr>
      <t xml:space="preserve">: 1 de febrero de 2019                                                       </t>
    </r>
    <r>
      <rPr>
        <b/>
        <sz val="11"/>
        <color rgb="FF000000"/>
        <rFont val="Arial Narrow"/>
        <family val="2"/>
      </rPr>
      <t>Fecha de Terminación:</t>
    </r>
    <r>
      <rPr>
        <sz val="11"/>
        <color rgb="FF000000"/>
        <rFont val="Arial Narrow"/>
        <family val="2"/>
      </rPr>
      <t xml:space="preserve"> 1 de febrero de 2021.                                   </t>
    </r>
    <r>
      <rPr>
        <b/>
        <sz val="11"/>
        <color rgb="FF000000"/>
        <rFont val="Arial Narrow"/>
        <family val="2"/>
      </rPr>
      <t>Avances</t>
    </r>
    <r>
      <rPr>
        <sz val="11"/>
        <color rgb="FF000000"/>
        <rFont val="Arial Narrow"/>
        <family val="2"/>
      </rPr>
      <t xml:space="preserve">: Se han presentado 8 cuentas por un monto de B/.1,602,558. El único pago generado es el  5% del anticipo, por una suma de B/.449,289.25 en espera de los recursos presupuestarios para hacerle el pago del otro 5% y de las cuentas presentadas.  </t>
    </r>
  </si>
  <si>
    <r>
      <rPr>
        <b/>
        <sz val="11"/>
        <color rgb="FF000000"/>
        <rFont val="Arial Narrow"/>
        <family val="2"/>
      </rPr>
      <t>Contratista:</t>
    </r>
    <r>
      <rPr>
        <sz val="11"/>
        <color rgb="FF000000"/>
        <rFont val="Arial Narrow"/>
        <family val="2"/>
      </rPr>
      <t xml:space="preserve"> Consorcio Aguas Panamá                                                            Contrato: 18-2018                                                                                                        </t>
    </r>
    <r>
      <rPr>
        <b/>
        <sz val="11"/>
        <color rgb="FF000000"/>
        <rFont val="Arial Narrow"/>
        <family val="2"/>
      </rPr>
      <t>Orden de Proceder</t>
    </r>
    <r>
      <rPr>
        <sz val="11"/>
        <color rgb="FF000000"/>
        <rFont val="Arial Narrow"/>
        <family val="2"/>
      </rPr>
      <t xml:space="preserve">; 27 de septiembre de 2018                                                 </t>
    </r>
    <r>
      <rPr>
        <b/>
        <sz val="11"/>
        <color rgb="FF000000"/>
        <rFont val="Arial Narrow"/>
        <family val="2"/>
      </rPr>
      <t>Fecha de Terminación:</t>
    </r>
    <r>
      <rPr>
        <sz val="11"/>
        <color rgb="FF000000"/>
        <rFont val="Arial Narrow"/>
        <family val="2"/>
      </rPr>
      <t xml:space="preserve">22 de octubre de 2021.                                         </t>
    </r>
    <r>
      <rPr>
        <b/>
        <sz val="11"/>
        <color rgb="FF000000"/>
        <rFont val="Arial Narrow"/>
        <family val="2"/>
      </rPr>
      <t>Avances:</t>
    </r>
    <r>
      <rPr>
        <sz val="11"/>
        <color rgb="FF000000"/>
        <rFont val="Arial Narrow"/>
        <family val="2"/>
      </rPr>
      <t xml:space="preserve"> Solicitud de Adenda No.1, por parte del PM, al Contrato No. 18-2018 (Presentación de informe de justificación de Adenda 1 ante el Dep. Legal y la Junta Directiva). El informe mensual correspondiente al mes de Diciembre-2020 se encuentra en desarrollo. Las Cuentas de la No.24 a la No.32, se encuentran en trámite de pago en Tesorería/IDAAN.</t>
    </r>
  </si>
  <si>
    <t>En trámite Adenda No.2 de aumento de plazo por 219 días adicionales y costos adicionales por B/.229,389.23</t>
  </si>
  <si>
    <r>
      <rPr>
        <b/>
        <sz val="11"/>
        <color rgb="FF000000"/>
        <rFont val="Arial Narrow"/>
        <family val="2"/>
      </rPr>
      <t>Contratista:</t>
    </r>
    <r>
      <rPr>
        <sz val="11"/>
        <color rgb="FF000000"/>
        <rFont val="Arial Narrow"/>
        <family val="2"/>
      </rPr>
      <t xml:space="preserve"> Asteisa Tratamiento de Aguas , S.A.U.                                   </t>
    </r>
    <r>
      <rPr>
        <b/>
        <sz val="11"/>
        <color rgb="FF000000"/>
        <rFont val="Arial Narrow"/>
        <family val="2"/>
      </rPr>
      <t>Contrato</t>
    </r>
    <r>
      <rPr>
        <sz val="11"/>
        <color rgb="FF000000"/>
        <rFont val="Arial Narrow"/>
        <family val="2"/>
      </rPr>
      <t xml:space="preserve">: COC_BID (FID-128) No. 47-2017                                                            </t>
    </r>
    <r>
      <rPr>
        <b/>
        <sz val="11"/>
        <color rgb="FF000000"/>
        <rFont val="Arial Narrow"/>
        <family val="2"/>
      </rPr>
      <t>Orden de Procede</t>
    </r>
    <r>
      <rPr>
        <sz val="11"/>
        <color rgb="FF000000"/>
        <rFont val="Arial Narrow"/>
        <family val="2"/>
      </rPr>
      <t xml:space="preserve">r el 28 de mayo de 2018.                                                       </t>
    </r>
    <r>
      <rPr>
        <b/>
        <sz val="11"/>
        <color rgb="FF000000"/>
        <rFont val="Arial Narrow"/>
        <family val="2"/>
      </rPr>
      <t>Fecha de Terminación</t>
    </r>
    <r>
      <rPr>
        <sz val="11"/>
        <color rgb="FF000000"/>
        <rFont val="Arial Narrow"/>
        <family val="2"/>
      </rPr>
      <t xml:space="preserve">: 29 de mayo de 2020.                                                   </t>
    </r>
    <r>
      <rPr>
        <b/>
        <sz val="11"/>
        <color rgb="FF000000"/>
        <rFont val="Arial Narrow"/>
        <family val="2"/>
      </rPr>
      <t>Avances</t>
    </r>
    <r>
      <rPr>
        <sz val="11"/>
        <color rgb="FF000000"/>
        <rFont val="Arial Narrow"/>
        <family val="2"/>
      </rPr>
      <t>: Rehabilitación de Planta Potabilizadora Existente (9% de avance); nueva Planta Potabilizadora de 5.0 MDG (80% de avance), incluye: Construcción de Obras Civiles (estructura de hormigón armado 100%) y Suministro e Instalación de Equipos Electromecánicos (65% Suministro). Tratamiento Mecanizado de Lodos (Diseño y Construcción), tiene un 15% de avance</t>
    </r>
  </si>
  <si>
    <r>
      <rPr>
        <b/>
        <sz val="11"/>
        <color rgb="FF000000"/>
        <rFont val="Arial Narrow"/>
        <family val="2"/>
      </rPr>
      <t>Contratista:</t>
    </r>
    <r>
      <rPr>
        <sz val="11"/>
        <color rgb="FF000000"/>
        <rFont val="Arial Narrow"/>
        <family val="2"/>
      </rPr>
      <t xml:space="preserve"> Constructora MECO S.A.                                                  </t>
    </r>
    <r>
      <rPr>
        <b/>
        <sz val="11"/>
        <color rgb="FF000000"/>
        <rFont val="Arial Narrow"/>
        <family val="2"/>
      </rPr>
      <t>Contrato No</t>
    </r>
    <r>
      <rPr>
        <sz val="11"/>
        <color rgb="FF000000"/>
        <rFont val="Arial Narrow"/>
        <family val="2"/>
      </rPr>
      <t xml:space="preserve">.: COC-CAF (Fid 128 No.01)                                                              </t>
    </r>
    <r>
      <rPr>
        <b/>
        <sz val="11"/>
        <color rgb="FF000000"/>
        <rFont val="Arial Narrow"/>
        <family val="2"/>
      </rPr>
      <t>Orden de proceder</t>
    </r>
    <r>
      <rPr>
        <sz val="11"/>
        <color rgb="FF000000"/>
        <rFont val="Arial Narrow"/>
        <family val="2"/>
      </rPr>
      <t xml:space="preserve">: 21 de Julio de 2016.                                                           </t>
    </r>
    <r>
      <rPr>
        <b/>
        <sz val="11"/>
        <color rgb="FF000000"/>
        <rFont val="Arial Narrow"/>
        <family val="2"/>
      </rPr>
      <t>Fecha de Terminación</t>
    </r>
    <r>
      <rPr>
        <sz val="11"/>
        <color rgb="FF000000"/>
        <rFont val="Arial Narrow"/>
        <family val="2"/>
      </rPr>
      <t xml:space="preserve">: 31 de de julio de 2022                                                    </t>
    </r>
    <r>
      <rPr>
        <b/>
        <sz val="11"/>
        <color rgb="FF000000"/>
        <rFont val="Arial Narrow"/>
        <family val="2"/>
      </rPr>
      <t>Avances:</t>
    </r>
    <r>
      <rPr>
        <sz val="11"/>
        <color rgb="FF000000"/>
        <rFont val="Arial Narrow"/>
        <family val="2"/>
      </rPr>
      <t xml:space="preserve"> Principales avances Etapa de Construcción: Instalación de Tuberías (70.57%), Conexiones Domiciliarias (68.32%), Conexiones Intradomiciliarias (27.63%), Cámaras de Inspección (60.44%), Edificio Administrativo del IDAAN (100%), Planta de Tratamiento de Aguas Residuales (67%). Se han reiniciado los trabajos en el proyecto, con las reposiciones de calles, trabajos en las EBAR (Norte y Cañazas) y en la PTAR; instalación de línea de impulsión entre la Florecita y Martincito; se trabaja en las intradomiciliarias. Terreno de PTAR, en trámite de traspaso.</t>
    </r>
  </si>
  <si>
    <r>
      <rPr>
        <b/>
        <sz val="11"/>
        <color rgb="FF000000"/>
        <rFont val="Arial Narrow"/>
        <family val="2"/>
      </rPr>
      <t>Contrato No</t>
    </r>
    <r>
      <rPr>
        <sz val="11"/>
        <color rgb="FF000000"/>
        <rFont val="Arial Narrow"/>
        <family val="2"/>
      </rPr>
      <t xml:space="preserve">.: 130-2014
</t>
    </r>
    <r>
      <rPr>
        <b/>
        <sz val="11"/>
        <color rgb="FF000000"/>
        <rFont val="Arial Narrow"/>
        <family val="2"/>
      </rPr>
      <t>Contratista</t>
    </r>
    <r>
      <rPr>
        <sz val="11"/>
        <color rgb="FF000000"/>
        <rFont val="Arial Narrow"/>
        <family val="2"/>
      </rPr>
      <t xml:space="preserve">: TRANSEQ, S.A. 
</t>
    </r>
    <r>
      <rPr>
        <b/>
        <sz val="11"/>
        <color rgb="FF000000"/>
        <rFont val="Arial Narrow"/>
        <family val="2"/>
      </rPr>
      <t>Orden de procede</t>
    </r>
    <r>
      <rPr>
        <sz val="11"/>
        <color rgb="FF000000"/>
        <rFont val="Arial Narrow"/>
        <family val="2"/>
      </rPr>
      <t>r:  17 de agosto de 2015                                                       F</t>
    </r>
    <r>
      <rPr>
        <b/>
        <sz val="11"/>
        <color rgb="FF000000"/>
        <rFont val="Arial Narrow"/>
        <family val="2"/>
      </rPr>
      <t>echa de Terminación:</t>
    </r>
    <r>
      <rPr>
        <sz val="11"/>
        <color rgb="FF000000"/>
        <rFont val="Arial Narrow"/>
        <family val="2"/>
      </rPr>
      <t xml:space="preserve"> 31 de octubre de 2021.                                           </t>
    </r>
    <r>
      <rPr>
        <b/>
        <sz val="11"/>
        <color rgb="FF000000"/>
        <rFont val="Arial Narrow"/>
        <family val="2"/>
      </rPr>
      <t xml:space="preserve">Avances:   </t>
    </r>
    <r>
      <rPr>
        <sz val="11"/>
        <color rgb="FF000000"/>
        <rFont val="Arial Narrow"/>
        <family val="2"/>
      </rPr>
      <t>En trámite de traspaso de terreno para la construcción de Puerto Mutis; actualmente, en ANATI la documentación, los cuales solicitaron corrección de coordenadas. El IDAAN dio instrucción al contratista para el reinicio de actividades, se encuentra en periodo de reactivación. El contratista presentó primer informe de operación y mantenimiento. En trámite de pago la Cuenta No.20</t>
    </r>
  </si>
  <si>
    <t>Actualizado en diciembre de 2020</t>
  </si>
  <si>
    <t>Actualizado a diciembre de 2020</t>
  </si>
  <si>
    <r>
      <rPr>
        <b/>
        <sz val="10"/>
        <color rgb="FF000000"/>
        <rFont val="Arial Narrow"/>
        <family val="2"/>
      </rPr>
      <t>Contratista</t>
    </r>
    <r>
      <rPr>
        <sz val="10"/>
        <color rgb="FF000000"/>
        <rFont val="Arial Narrow"/>
        <family val="2"/>
      </rPr>
      <t xml:space="preserve">: Contratista Generales y Electricos                                                           </t>
    </r>
    <r>
      <rPr>
        <b/>
        <sz val="10"/>
        <color rgb="FF000000"/>
        <rFont val="Arial Narrow"/>
        <family val="2"/>
      </rPr>
      <t>Contrato:</t>
    </r>
    <r>
      <rPr>
        <sz val="10"/>
        <color rgb="FF000000"/>
        <rFont val="Arial Narrow"/>
        <family val="2"/>
      </rPr>
      <t xml:space="preserve">    COC-07-CAF-2014                       </t>
    </r>
    <r>
      <rPr>
        <b/>
        <sz val="10"/>
        <color rgb="FF000000"/>
        <rFont val="Arial Narrow"/>
        <family val="2"/>
      </rPr>
      <t>Orden de Proceder</t>
    </r>
    <r>
      <rPr>
        <sz val="10"/>
        <color rgb="FF000000"/>
        <rFont val="Arial Narrow"/>
        <family val="2"/>
      </rPr>
      <t xml:space="preserve">: 28 de marzo de 2015                                                                      </t>
    </r>
    <r>
      <rPr>
        <b/>
        <sz val="10"/>
        <color rgb="FF000000"/>
        <rFont val="Arial Narrow"/>
        <family val="2"/>
      </rPr>
      <t>Fecha de Terminación</t>
    </r>
    <r>
      <rPr>
        <sz val="10"/>
        <color rgb="FF000000"/>
        <rFont val="Arial Narrow"/>
        <family val="2"/>
      </rPr>
      <t xml:space="preserve">: 21 de marzo de 2016  </t>
    </r>
    <r>
      <rPr>
        <b/>
        <sz val="10"/>
        <color rgb="FF000000"/>
        <rFont val="Arial Narrow"/>
        <family val="2"/>
      </rPr>
      <t>Status:</t>
    </r>
    <r>
      <rPr>
        <sz val="10"/>
        <color rgb="FF000000"/>
        <rFont val="Arial Narrow"/>
        <family val="2"/>
      </rPr>
      <t xml:space="preserve">   Se gestiona el cierre del proyecto por abandono del contratista de obra</t>
    </r>
  </si>
  <si>
    <r>
      <rPr>
        <b/>
        <sz val="10"/>
        <color rgb="FF000000"/>
        <rFont val="Arial Narrow"/>
        <family val="2"/>
      </rPr>
      <t>Contratista</t>
    </r>
    <r>
      <rPr>
        <sz val="10"/>
        <color rgb="FF000000"/>
        <rFont val="Arial Narrow"/>
        <family val="2"/>
      </rPr>
      <t xml:space="preserve">: Delta 9 Técnicas Auxiliares de la Construcción, S.A                                              </t>
    </r>
    <r>
      <rPr>
        <b/>
        <sz val="10"/>
        <color rgb="FF000000"/>
        <rFont val="Arial Narrow"/>
        <family val="2"/>
      </rPr>
      <t>Contrato:</t>
    </r>
    <r>
      <rPr>
        <sz val="10"/>
        <color rgb="FF000000"/>
        <rFont val="Arial Narrow"/>
        <family val="2"/>
      </rPr>
      <t xml:space="preserve">    95-2013                                          </t>
    </r>
    <r>
      <rPr>
        <b/>
        <sz val="10"/>
        <color rgb="FF000000"/>
        <rFont val="Arial Narrow"/>
        <family val="2"/>
      </rPr>
      <t>Orden de Proceder</t>
    </r>
    <r>
      <rPr>
        <sz val="10"/>
        <color rgb="FF000000"/>
        <rFont val="Arial Narrow"/>
        <family val="2"/>
      </rPr>
      <t xml:space="preserve">: 7 de mayo de 2014                                                                           </t>
    </r>
    <r>
      <rPr>
        <b/>
        <sz val="10"/>
        <color rgb="FF000000"/>
        <rFont val="Arial Narrow"/>
        <family val="2"/>
      </rPr>
      <t>Fecha de Terminación</t>
    </r>
    <r>
      <rPr>
        <sz val="10"/>
        <color rgb="FF000000"/>
        <rFont val="Arial Narrow"/>
        <family val="2"/>
      </rPr>
      <t xml:space="preserve">: 31 de octubre  2016.                                                    </t>
    </r>
    <r>
      <rPr>
        <b/>
        <sz val="10"/>
        <color rgb="FF000000"/>
        <rFont val="Arial Narrow"/>
        <family val="2"/>
      </rPr>
      <t>Status:</t>
    </r>
    <r>
      <rPr>
        <sz val="10"/>
        <color rgb="FF000000"/>
        <rFont val="Arial Narrow"/>
        <family val="2"/>
      </rPr>
      <t xml:space="preserve">  Proyecto suspendido desde el 27-Ene-2016, debido a modificaciones en el alcance del Proyecto. Se solicitó al contratista, DELTA 9, la actualización del endoso para trámite de  Adenda Nº2 de tiempo, la empresa no la entregó, se encuentra inabilitado en PANAMÁ COMPRAS hasta el 2021. Por tal motivo, se realizó Informe Técnico-Financiero de Cierre de Contrato No. 95-2013, en revisión de Asesoría Legal del IDAAN.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</si>
</sst>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46"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1"/>
      <name val="Arial"/>
      <family val="2"/>
    </font>
    <font>
      <b/>
      <sz val="12"/>
      <color theme="0"/>
      <name val="Arial"/>
      <family val="2"/>
    </font>
    <font>
      <sz val="12"/>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1"/>
      <color theme="0"/>
      <name val="Arial Narrow"/>
      <family val="2"/>
    </font>
    <font>
      <b/>
      <sz val="12"/>
      <color rgb="FFFFFFFF"/>
      <name val="Arial Narrow"/>
      <family val="2"/>
    </font>
    <font>
      <b/>
      <sz val="12"/>
      <color rgb="FF000000"/>
      <name val="Arial Narrow"/>
      <family val="2"/>
    </font>
    <font>
      <b/>
      <sz val="12"/>
      <name val="Arial Narrow"/>
      <family val="2"/>
    </font>
    <font>
      <b/>
      <sz val="12"/>
      <color theme="0"/>
      <name val="Arial Narrow"/>
      <family val="2"/>
    </font>
    <font>
      <b/>
      <sz val="12"/>
      <color theme="1"/>
      <name val="Arial Narrow"/>
      <family val="2"/>
    </font>
    <font>
      <sz val="11"/>
      <color rgb="FF000000"/>
      <name val="Arial Narrow"/>
      <family val="2"/>
    </font>
    <font>
      <b/>
      <sz val="11"/>
      <color theme="0"/>
      <name val="Arial"/>
      <family val="2"/>
    </font>
    <font>
      <b/>
      <sz val="12"/>
      <name val="Calibri"/>
      <family val="2"/>
      <scheme val="minor"/>
    </font>
    <font>
      <sz val="10"/>
      <name val="Arial Narrow"/>
      <family val="2"/>
    </font>
    <font>
      <sz val="10"/>
      <color rgb="FF000000"/>
      <name val="Arial Narrow"/>
      <family val="2"/>
    </font>
    <font>
      <sz val="12"/>
      <color theme="0"/>
      <name val="Arial"/>
      <family val="2"/>
    </font>
    <font>
      <b/>
      <sz val="16"/>
      <color theme="0"/>
      <name val="Calibri"/>
      <family val="2"/>
      <scheme val="minor"/>
    </font>
    <font>
      <b/>
      <sz val="11"/>
      <color theme="1"/>
      <name val="Arial Narrow"/>
      <family val="2"/>
    </font>
    <font>
      <sz val="12"/>
      <color theme="0"/>
      <name val="Arial Narrow"/>
      <family val="2"/>
    </font>
    <font>
      <sz val="11"/>
      <name val="Arial Narrow"/>
      <family val="2"/>
    </font>
    <font>
      <b/>
      <sz val="10"/>
      <name val="Arial Narrow"/>
      <family val="2"/>
    </font>
    <font>
      <b/>
      <sz val="11"/>
      <name val="Arial Narrow"/>
      <family val="2"/>
    </font>
    <font>
      <sz val="10"/>
      <color theme="1"/>
      <name val="Arial Narrow"/>
      <family val="2"/>
    </font>
    <font>
      <b/>
      <sz val="10"/>
      <color rgb="FFFFFFFF"/>
      <name val="Arial Narrow"/>
      <family val="2"/>
    </font>
    <font>
      <b/>
      <sz val="10"/>
      <color theme="0"/>
      <name val="Arial Narrow"/>
      <family val="2"/>
    </font>
    <font>
      <b/>
      <sz val="16"/>
      <name val="Arial Narrow"/>
      <family val="2"/>
    </font>
    <font>
      <b/>
      <sz val="10"/>
      <color rgb="FF000000"/>
      <name val="Arial Narrow"/>
      <family val="2"/>
    </font>
    <font>
      <b/>
      <sz val="11"/>
      <color rgb="FFFFFFFF"/>
      <name val="Arial Narrow"/>
      <family val="2"/>
    </font>
    <font>
      <sz val="10"/>
      <color theme="1"/>
      <name val="Arial"/>
      <family val="2"/>
    </font>
    <font>
      <b/>
      <sz val="8"/>
      <color theme="1"/>
      <name val="Arial Narrow"/>
      <family val="2"/>
    </font>
    <font>
      <b/>
      <sz val="10"/>
      <color theme="1"/>
      <name val="Arial Narrow"/>
      <family val="2"/>
    </font>
    <font>
      <b/>
      <sz val="11"/>
      <name val="Arial"/>
      <family val="2"/>
    </font>
    <font>
      <b/>
      <u/>
      <sz val="11"/>
      <color theme="1"/>
      <name val="Arial Narrow"/>
      <family val="2"/>
    </font>
    <font>
      <u/>
      <sz val="11"/>
      <color theme="1"/>
      <name val="Arial Narrow"/>
      <family val="2"/>
    </font>
    <font>
      <sz val="11"/>
      <color theme="1"/>
      <name val="Arial"/>
      <family val="2"/>
    </font>
    <font>
      <b/>
      <u/>
      <sz val="11"/>
      <name val="Arial Narrow"/>
      <family val="2"/>
    </font>
    <font>
      <b/>
      <sz val="11"/>
      <color rgb="FF000000"/>
      <name val="Arial Narrow"/>
      <family val="2"/>
    </font>
    <font>
      <b/>
      <u/>
      <sz val="11"/>
      <color rgb="FF000000"/>
      <name val="Arial Narrow"/>
      <family val="2"/>
    </font>
  </fonts>
  <fills count="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diagonal/>
    </border>
    <border>
      <left style="double">
        <color theme="0" tint="-0.499984740745262"/>
      </left>
      <right/>
      <top style="double">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double">
        <color indexed="64"/>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57">
    <xf numFmtId="0" fontId="0" fillId="0" borderId="0" xfId="0"/>
    <xf numFmtId="0" fontId="3" fillId="0" borderId="0" xfId="0" applyFont="1"/>
    <xf numFmtId="4"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0" fillId="0" borderId="0" xfId="0" applyBorder="1"/>
    <xf numFmtId="4" fontId="3" fillId="0" borderId="1" xfId="0" applyNumberFormat="1" applyFont="1" applyBorder="1" applyAlignment="1">
      <alignment horizontal="left" vertical="center" wrapText="1"/>
    </xf>
    <xf numFmtId="0" fontId="10" fillId="2" borderId="1" xfId="0" applyFont="1" applyFill="1" applyBorder="1" applyAlignment="1">
      <alignment vertical="center" wrapText="1" readingOrder="1"/>
    </xf>
    <xf numFmtId="0" fontId="13" fillId="3" borderId="1" xfId="0" applyFont="1" applyFill="1" applyBorder="1" applyAlignment="1">
      <alignment horizontal="center" vertical="center" wrapText="1" readingOrder="1"/>
    </xf>
    <xf numFmtId="0" fontId="17" fillId="2"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4" fontId="9" fillId="0" borderId="1" xfId="0" applyNumberFormat="1" applyFont="1" applyFill="1" applyBorder="1" applyAlignment="1">
      <alignment horizontal="center" vertical="center" wrapText="1" readingOrder="1"/>
    </xf>
    <xf numFmtId="0" fontId="9" fillId="0" borderId="1" xfId="0" applyFont="1" applyFill="1" applyBorder="1" applyAlignment="1">
      <alignment horizontal="left" vertical="center" wrapText="1" indent="1" readingOrder="1"/>
    </xf>
    <xf numFmtId="9" fontId="9" fillId="0" borderId="1" xfId="0" applyNumberFormat="1" applyFont="1" applyFill="1" applyBorder="1" applyAlignment="1">
      <alignment horizontal="center" vertical="center" wrapText="1" readingOrder="1"/>
    </xf>
    <xf numFmtId="0" fontId="16" fillId="3" borderId="1" xfId="0" applyFont="1" applyFill="1" applyBorder="1" applyAlignment="1">
      <alignment horizontal="center" vertical="center" wrapText="1"/>
    </xf>
    <xf numFmtId="1" fontId="16" fillId="3" borderId="8"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readingOrder="1"/>
    </xf>
    <xf numFmtId="0" fontId="5" fillId="2" borderId="0" xfId="0" applyFont="1" applyFill="1" applyBorder="1" applyAlignment="1">
      <alignment horizontal="center"/>
    </xf>
    <xf numFmtId="0" fontId="4" fillId="2" borderId="0" xfId="0" applyFont="1" applyFill="1"/>
    <xf numFmtId="0" fontId="11" fillId="2" borderId="0" xfId="0" applyFont="1" applyFill="1" applyBorder="1" applyAlignment="1">
      <alignment horizontal="center" vertical="center"/>
    </xf>
    <xf numFmtId="0" fontId="6" fillId="3" borderId="13" xfId="0" applyFont="1" applyFill="1" applyBorder="1" applyAlignment="1">
      <alignment horizontal="center" vertical="center" wrapText="1"/>
    </xf>
    <xf numFmtId="0" fontId="19" fillId="3" borderId="12" xfId="0" applyFont="1" applyFill="1" applyBorder="1" applyAlignment="1">
      <alignment horizontal="center" vertical="center"/>
    </xf>
    <xf numFmtId="165" fontId="19" fillId="3" borderId="12" xfId="1" applyNumberFormat="1" applyFont="1" applyFill="1" applyBorder="1" applyAlignment="1">
      <alignment horizontal="center" vertical="center" wrapText="1"/>
    </xf>
    <xf numFmtId="0" fontId="19" fillId="3" borderId="12" xfId="0" applyFont="1" applyFill="1" applyBorder="1" applyAlignment="1">
      <alignment horizontal="center" vertical="center" wrapText="1"/>
    </xf>
    <xf numFmtId="3" fontId="19" fillId="3" borderId="17" xfId="1" applyNumberFormat="1" applyFont="1" applyFill="1" applyBorder="1" applyAlignment="1">
      <alignment horizontal="right" vertical="center" wrapText="1"/>
    </xf>
    <xf numFmtId="3" fontId="6" fillId="3" borderId="17" xfId="0" applyNumberFormat="1" applyFont="1" applyFill="1" applyBorder="1" applyAlignment="1">
      <alignment horizontal="right" vertical="center"/>
    </xf>
    <xf numFmtId="2" fontId="6" fillId="3" borderId="19" xfId="0" applyNumberFormat="1" applyFont="1" applyFill="1" applyBorder="1" applyAlignment="1">
      <alignment horizontal="center" vertical="center" wrapText="1"/>
    </xf>
    <xf numFmtId="10" fontId="21" fillId="2" borderId="1" xfId="0" applyNumberFormat="1" applyFont="1" applyFill="1" applyBorder="1" applyAlignment="1">
      <alignment horizontal="left" vertical="center" wrapText="1"/>
    </xf>
    <xf numFmtId="2" fontId="22" fillId="2" borderId="1" xfId="0" applyNumberFormat="1" applyFont="1" applyFill="1" applyBorder="1" applyAlignment="1">
      <alignment horizontal="left" vertical="center" wrapText="1"/>
    </xf>
    <xf numFmtId="3" fontId="19" fillId="3" borderId="22" xfId="1" applyNumberFormat="1" applyFont="1" applyFill="1" applyBorder="1" applyAlignment="1">
      <alignment horizontal="right" vertical="center" wrapText="1"/>
    </xf>
    <xf numFmtId="3" fontId="6" fillId="3" borderId="22" xfId="0" applyNumberFormat="1" applyFont="1" applyFill="1" applyBorder="1" applyAlignment="1">
      <alignment horizontal="right" vertical="center"/>
    </xf>
    <xf numFmtId="2" fontId="6" fillId="3" borderId="23" xfId="0" applyNumberFormat="1" applyFont="1" applyFill="1" applyBorder="1" applyAlignment="1">
      <alignment horizontal="center" vertical="center" wrapText="1"/>
    </xf>
    <xf numFmtId="2" fontId="6" fillId="3" borderId="24"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2" fontId="6" fillId="3" borderId="7" xfId="0" applyNumberFormat="1"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2" fontId="6" fillId="3" borderId="8" xfId="0" applyNumberFormat="1" applyFont="1" applyFill="1" applyBorder="1" applyAlignment="1">
      <alignment horizontal="center" vertical="center" wrapText="1"/>
    </xf>
    <xf numFmtId="2" fontId="23" fillId="3" borderId="6" xfId="0" applyNumberFormat="1" applyFont="1" applyFill="1" applyBorder="1" applyAlignment="1">
      <alignment horizontal="center" vertical="center" wrapText="1"/>
    </xf>
    <xf numFmtId="0" fontId="19" fillId="3" borderId="21" xfId="0" applyFont="1" applyFill="1" applyBorder="1" applyAlignment="1">
      <alignment horizontal="center" vertical="center"/>
    </xf>
    <xf numFmtId="0" fontId="26"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readingOrder="1"/>
    </xf>
    <xf numFmtId="0" fontId="22" fillId="2" borderId="1" xfId="0" applyFont="1" applyFill="1" applyBorder="1" applyAlignment="1">
      <alignment horizontal="left" vertical="center" wrapText="1" indent="1" readingOrder="1"/>
    </xf>
    <xf numFmtId="0" fontId="18" fillId="2" borderId="1" xfId="0" applyFont="1" applyFill="1" applyBorder="1" applyAlignment="1">
      <alignment horizontal="center" vertical="center" wrapText="1" readingOrder="1"/>
    </xf>
    <xf numFmtId="4" fontId="19" fillId="3" borderId="21" xfId="0" applyNumberFormat="1" applyFont="1" applyFill="1" applyBorder="1" applyAlignment="1">
      <alignment horizontal="center" vertical="center"/>
    </xf>
    <xf numFmtId="165" fontId="5" fillId="2" borderId="0" xfId="1" applyNumberFormat="1" applyFont="1" applyFill="1" applyBorder="1" applyAlignment="1">
      <alignment horizontal="center"/>
    </xf>
    <xf numFmtId="0" fontId="21" fillId="0" borderId="1" xfId="0" applyFont="1" applyFill="1" applyBorder="1" applyAlignment="1">
      <alignment horizontal="left" vertical="center" wrapText="1" indent="1" readingOrder="1"/>
    </xf>
    <xf numFmtId="0" fontId="27" fillId="0" borderId="1" xfId="0" applyFont="1" applyFill="1" applyBorder="1" applyAlignment="1">
      <alignment horizontal="left" vertical="center" wrapText="1" readingOrder="1"/>
    </xf>
    <xf numFmtId="0" fontId="27" fillId="0" borderId="1" xfId="0" applyFont="1" applyFill="1" applyBorder="1" applyAlignment="1">
      <alignment horizontal="left" vertical="center" wrapText="1" indent="1" readingOrder="1"/>
    </xf>
    <xf numFmtId="0" fontId="0" fillId="2" borderId="0" xfId="0" applyFill="1"/>
    <xf numFmtId="2" fontId="18" fillId="2" borderId="1" xfId="0" applyNumberFormat="1" applyFont="1" applyFill="1" applyBorder="1" applyAlignment="1">
      <alignment horizontal="center" vertical="center" wrapText="1"/>
    </xf>
    <xf numFmtId="10" fontId="27" fillId="2" borderId="1" xfId="0" applyNumberFormat="1" applyFont="1" applyFill="1" applyBorder="1" applyAlignment="1">
      <alignment horizontal="center" vertical="center" wrapText="1"/>
    </xf>
    <xf numFmtId="0" fontId="0" fillId="0" borderId="0" xfId="0" applyAlignment="1">
      <alignment horizontal="center"/>
    </xf>
    <xf numFmtId="0" fontId="15" fillId="5" borderId="2" xfId="0" applyFont="1" applyFill="1" applyBorder="1" applyAlignment="1">
      <alignment horizontal="center" vertical="center" wrapText="1"/>
    </xf>
    <xf numFmtId="3" fontId="15" fillId="5" borderId="1" xfId="1" applyNumberFormat="1" applyFont="1" applyFill="1" applyBorder="1" applyAlignment="1">
      <alignment horizontal="right" vertical="center" wrapText="1"/>
    </xf>
    <xf numFmtId="0" fontId="20" fillId="5" borderId="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5" fillId="5" borderId="5" xfId="0" applyFont="1" applyFill="1" applyBorder="1" applyAlignment="1">
      <alignment horizontal="center" vertical="center" wrapText="1"/>
    </xf>
    <xf numFmtId="4" fontId="15" fillId="5" borderId="0" xfId="0" applyNumberFormat="1" applyFont="1" applyFill="1" applyBorder="1" applyAlignment="1">
      <alignment horizontal="center" vertical="center" wrapText="1" readingOrder="1"/>
    </xf>
    <xf numFmtId="0" fontId="15" fillId="5" borderId="0" xfId="0" applyFont="1" applyFill="1" applyBorder="1" applyAlignment="1">
      <alignment horizontal="center" vertical="center" wrapText="1" readingOrder="1"/>
    </xf>
    <xf numFmtId="0" fontId="3" fillId="0" borderId="0" xfId="0" applyFont="1" applyAlignment="1"/>
    <xf numFmtId="0" fontId="21" fillId="3" borderId="11" xfId="0" applyFont="1" applyFill="1" applyBorder="1" applyAlignment="1">
      <alignment horizontal="center" vertical="center" wrapText="1"/>
    </xf>
    <xf numFmtId="0" fontId="31" fillId="3" borderId="11" xfId="0" applyFont="1" applyFill="1" applyBorder="1" applyAlignment="1">
      <alignment horizontal="center" vertical="center" wrapText="1" readingOrder="1"/>
    </xf>
    <xf numFmtId="0" fontId="21" fillId="5" borderId="5" xfId="0" applyFont="1" applyFill="1" applyBorder="1" applyAlignment="1">
      <alignment vertical="center" wrapText="1"/>
    </xf>
    <xf numFmtId="0" fontId="32" fillId="3" borderId="21" xfId="0" applyFont="1" applyFill="1" applyBorder="1" applyAlignment="1">
      <alignment horizontal="center" vertical="center"/>
    </xf>
    <xf numFmtId="4" fontId="32" fillId="3" borderId="21" xfId="0" applyNumberFormat="1" applyFont="1" applyFill="1" applyBorder="1" applyAlignment="1">
      <alignment horizontal="center" vertical="center"/>
    </xf>
    <xf numFmtId="3" fontId="32" fillId="3" borderId="22" xfId="1" applyNumberFormat="1" applyFont="1" applyFill="1" applyBorder="1" applyAlignment="1">
      <alignment horizontal="right" vertical="center" wrapText="1"/>
    </xf>
    <xf numFmtId="9" fontId="21" fillId="3" borderId="22" xfId="0" applyNumberFormat="1" applyFont="1" applyFill="1" applyBorder="1" applyAlignment="1">
      <alignment horizontal="center" vertical="center" wrapText="1" readingOrder="1"/>
    </xf>
    <xf numFmtId="2" fontId="32" fillId="3" borderId="23"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readingOrder="1"/>
    </xf>
    <xf numFmtId="0" fontId="21" fillId="0" borderId="1" xfId="0" applyFont="1" applyFill="1" applyBorder="1" applyAlignment="1">
      <alignment horizontal="center" vertical="center" wrapText="1" readingOrder="1"/>
    </xf>
    <xf numFmtId="4" fontId="21" fillId="0" borderId="1" xfId="0" applyNumberFormat="1" applyFont="1" applyFill="1" applyBorder="1" applyAlignment="1">
      <alignment horizontal="center" vertical="center" wrapText="1" readingOrder="1"/>
    </xf>
    <xf numFmtId="9" fontId="21" fillId="0" borderId="1" xfId="0" applyNumberFormat="1" applyFont="1" applyFill="1" applyBorder="1" applyAlignment="1">
      <alignment horizontal="center" vertical="center" wrapText="1" readingOrder="1"/>
    </xf>
    <xf numFmtId="3" fontId="32" fillId="3" borderId="22" xfId="0" applyNumberFormat="1" applyFont="1" applyFill="1" applyBorder="1" applyAlignment="1">
      <alignment horizontal="right" vertical="center"/>
    </xf>
    <xf numFmtId="0" fontId="21" fillId="0" borderId="12" xfId="0" applyFont="1" applyFill="1" applyBorder="1" applyAlignment="1">
      <alignment horizontal="center" vertical="center" wrapText="1" readingOrder="1"/>
    </xf>
    <xf numFmtId="4" fontId="21" fillId="0" borderId="12" xfId="0" applyNumberFormat="1" applyFont="1" applyFill="1" applyBorder="1" applyAlignment="1">
      <alignment horizontal="center" vertical="center" wrapText="1" readingOrder="1"/>
    </xf>
    <xf numFmtId="0" fontId="29" fillId="0" borderId="1" xfId="0" applyFont="1" applyFill="1" applyBorder="1" applyAlignment="1">
      <alignment horizontal="center" vertical="center" wrapText="1" readingOrder="1"/>
    </xf>
    <xf numFmtId="0" fontId="27" fillId="0" borderId="1" xfId="0" applyFont="1" applyFill="1" applyBorder="1" applyAlignment="1">
      <alignment horizontal="center" vertical="center" wrapText="1" readingOrder="1"/>
    </xf>
    <xf numFmtId="4" fontId="27" fillId="0" borderId="1" xfId="0" applyNumberFormat="1" applyFont="1" applyFill="1" applyBorder="1" applyAlignment="1">
      <alignment horizontal="center" vertical="center" wrapText="1" readingOrder="1"/>
    </xf>
    <xf numFmtId="9" fontId="27" fillId="0" borderId="1" xfId="0" applyNumberFormat="1" applyFont="1" applyFill="1" applyBorder="1" applyAlignment="1">
      <alignment horizontal="center" vertical="center" wrapText="1" readingOrder="1"/>
    </xf>
    <xf numFmtId="0" fontId="29" fillId="5" borderId="5" xfId="0" applyFont="1" applyFill="1" applyBorder="1" applyAlignment="1">
      <alignment horizontal="center" vertical="center" wrapText="1"/>
    </xf>
    <xf numFmtId="0" fontId="27" fillId="5" borderId="5" xfId="0" applyFont="1" applyFill="1" applyBorder="1" applyAlignment="1">
      <alignment vertical="center" wrapText="1"/>
    </xf>
    <xf numFmtId="4" fontId="29" fillId="5" borderId="5" xfId="0" applyNumberFormat="1" applyFont="1" applyFill="1" applyBorder="1" applyAlignment="1">
      <alignment horizontal="center" vertical="center" wrapText="1"/>
    </xf>
    <xf numFmtId="2" fontId="22" fillId="2" borderId="1" xfId="0" applyNumberFormat="1" applyFont="1" applyFill="1" applyBorder="1" applyAlignment="1">
      <alignment horizontal="left" vertical="center" wrapText="1"/>
    </xf>
    <xf numFmtId="0" fontId="19" fillId="3" borderId="3" xfId="0" applyFont="1" applyFill="1" applyBorder="1" applyAlignment="1">
      <alignment horizontal="center" vertical="center"/>
    </xf>
    <xf numFmtId="0" fontId="19" fillId="3" borderId="3" xfId="0" applyFont="1" applyFill="1" applyBorder="1" applyAlignment="1">
      <alignment horizontal="center" vertical="center" wrapText="1"/>
    </xf>
    <xf numFmtId="165" fontId="19" fillId="3" borderId="3" xfId="1" applyNumberFormat="1" applyFont="1" applyFill="1" applyBorder="1" applyAlignment="1">
      <alignment horizontal="center" vertical="center" wrapText="1"/>
    </xf>
    <xf numFmtId="3" fontId="15" fillId="5" borderId="15" xfId="1" applyNumberFormat="1" applyFont="1" applyFill="1" applyBorder="1" applyAlignment="1">
      <alignment horizontal="right" vertical="center" wrapText="1"/>
    </xf>
    <xf numFmtId="3" fontId="19" fillId="3" borderId="18" xfId="1" applyNumberFormat="1" applyFont="1" applyFill="1" applyBorder="1" applyAlignment="1">
      <alignment horizontal="right" vertical="center" wrapText="1"/>
    </xf>
    <xf numFmtId="2" fontId="22"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0" fontId="22" fillId="2" borderId="1" xfId="0" applyFont="1" applyFill="1" applyBorder="1" applyAlignment="1">
      <alignment horizontal="left" vertical="center" wrapText="1" readingOrder="1"/>
    </xf>
    <xf numFmtId="0" fontId="21" fillId="0" borderId="1" xfId="0" applyFont="1" applyFill="1" applyBorder="1" applyAlignment="1">
      <alignment vertical="center" wrapText="1" readingOrder="1"/>
    </xf>
    <xf numFmtId="0" fontId="27" fillId="3" borderId="11" xfId="0" applyFont="1" applyFill="1" applyBorder="1" applyAlignment="1">
      <alignment horizontal="center" vertical="center" wrapText="1"/>
    </xf>
    <xf numFmtId="0" fontId="35" fillId="3" borderId="11" xfId="0" applyFont="1" applyFill="1" applyBorder="1" applyAlignment="1">
      <alignment horizontal="center" vertical="center" wrapText="1" readingOrder="1"/>
    </xf>
    <xf numFmtId="3" fontId="12" fillId="3" borderId="7" xfId="1" applyNumberFormat="1" applyFont="1" applyFill="1" applyBorder="1" applyAlignment="1">
      <alignment horizontal="right" vertical="center" wrapText="1"/>
    </xf>
    <xf numFmtId="3" fontId="12" fillId="3" borderId="7" xfId="0" applyNumberFormat="1" applyFont="1" applyFill="1" applyBorder="1" applyAlignment="1">
      <alignment horizontal="center" vertical="center"/>
    </xf>
    <xf numFmtId="2" fontId="12" fillId="3" borderId="7" xfId="0" applyNumberFormat="1" applyFont="1" applyFill="1" applyBorder="1" applyAlignment="1">
      <alignment horizontal="center" vertical="center" wrapText="1"/>
    </xf>
    <xf numFmtId="2" fontId="12" fillId="3" borderId="8" xfId="0" applyNumberFormat="1" applyFont="1" applyFill="1" applyBorder="1" applyAlignment="1">
      <alignment horizontal="center" vertical="center" wrapText="1"/>
    </xf>
    <xf numFmtId="0" fontId="25" fillId="6" borderId="0" xfId="0" applyFont="1" applyFill="1" applyAlignment="1">
      <alignment horizontal="center"/>
    </xf>
    <xf numFmtId="0" fontId="3" fillId="0" borderId="0" xfId="0" applyFont="1" applyFill="1" applyAlignment="1">
      <alignment horizontal="left"/>
    </xf>
    <xf numFmtId="3" fontId="3" fillId="0" borderId="0" xfId="0" applyNumberFormat="1" applyFont="1"/>
    <xf numFmtId="4" fontId="3" fillId="0" borderId="0" xfId="0" applyNumberFormat="1" applyFont="1"/>
    <xf numFmtId="0" fontId="30" fillId="0" borderId="0" xfId="0" applyFont="1"/>
    <xf numFmtId="0" fontId="25" fillId="7" borderId="0" xfId="0" applyFont="1" applyFill="1" applyAlignment="1">
      <alignment horizontal="center"/>
    </xf>
    <xf numFmtId="3" fontId="25" fillId="7" borderId="0" xfId="0" applyNumberFormat="1"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Alignment="1">
      <alignment horizontal="left" wrapText="1"/>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 fontId="1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4" fontId="0" fillId="0" borderId="0" xfId="0" applyNumberFormat="1"/>
    <xf numFmtId="3" fontId="0" fillId="0" borderId="0" xfId="0" applyNumberFormat="1"/>
    <xf numFmtId="10" fontId="21" fillId="2" borderId="12" xfId="0" applyNumberFormat="1" applyFont="1" applyFill="1" applyBorder="1" applyAlignment="1">
      <alignment vertical="center" wrapText="1"/>
    </xf>
    <xf numFmtId="0" fontId="37" fillId="2" borderId="0" xfId="0" applyFont="1" applyFill="1" applyBorder="1" applyAlignment="1">
      <alignment horizontal="center" vertical="center"/>
    </xf>
    <xf numFmtId="0" fontId="17" fillId="2" borderId="0" xfId="0" applyFont="1" applyFill="1" applyBorder="1" applyAlignment="1">
      <alignment horizontal="center" vertical="center"/>
    </xf>
    <xf numFmtId="2" fontId="30" fillId="2" borderId="1" xfId="0" applyNumberFormat="1" applyFont="1" applyFill="1" applyBorder="1" applyAlignment="1">
      <alignment horizontal="left" vertical="center" wrapText="1"/>
    </xf>
    <xf numFmtId="0" fontId="34" fillId="2" borderId="1" xfId="0" applyFont="1" applyFill="1" applyBorder="1" applyAlignment="1">
      <alignment horizontal="center" vertical="center" wrapText="1" readingOrder="1"/>
    </xf>
    <xf numFmtId="0" fontId="28" fillId="0" borderId="12" xfId="0" applyFont="1" applyFill="1" applyBorder="1" applyAlignment="1">
      <alignment horizontal="center" vertical="center" wrapText="1" readingOrder="1"/>
    </xf>
    <xf numFmtId="0" fontId="28" fillId="0" borderId="38" xfId="0" applyFont="1" applyFill="1" applyBorder="1" applyAlignment="1">
      <alignment horizontal="center" vertical="center" wrapText="1" readingOrder="1"/>
    </xf>
    <xf numFmtId="0" fontId="0" fillId="2" borderId="0" xfId="0" applyFill="1" applyAlignment="1">
      <alignment horizontal="center"/>
    </xf>
    <xf numFmtId="3" fontId="39" fillId="2" borderId="2" xfId="1" applyNumberFormat="1" applyFont="1" applyFill="1" applyBorder="1" applyAlignment="1">
      <alignment horizontal="right" vertical="center" wrapText="1"/>
    </xf>
    <xf numFmtId="0" fontId="39"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3" fontId="3" fillId="2" borderId="1" xfId="1" applyNumberFormat="1" applyFont="1" applyFill="1" applyBorder="1" applyAlignment="1">
      <alignment vertical="center" wrapText="1"/>
    </xf>
    <xf numFmtId="3" fontId="27"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3" fontId="27" fillId="2" borderId="28"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2" fontId="22" fillId="2" borderId="1" xfId="0" applyNumberFormat="1" applyFont="1" applyFill="1" applyBorder="1" applyAlignment="1">
      <alignment horizontal="left" vertical="center" wrapText="1"/>
    </xf>
    <xf numFmtId="0" fontId="22" fillId="2" borderId="1" xfId="0" applyFont="1" applyFill="1" applyBorder="1" applyAlignment="1">
      <alignment horizontal="left" vertical="top" wrapText="1" readingOrder="1"/>
    </xf>
    <xf numFmtId="2" fontId="22"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0" fontId="17" fillId="2" borderId="0" xfId="0" applyFont="1" applyFill="1" applyBorder="1" applyAlignment="1">
      <alignment horizontal="center" vertical="center"/>
    </xf>
    <xf numFmtId="3" fontId="3" fillId="2" borderId="1" xfId="0" applyNumberFormat="1" applyFont="1" applyFill="1" applyBorder="1" applyAlignment="1">
      <alignment horizontal="left" vertical="center" wrapText="1"/>
    </xf>
    <xf numFmtId="0" fontId="19" fillId="3" borderId="0" xfId="0" applyFont="1" applyFill="1" applyBorder="1" applyAlignment="1">
      <alignment horizontal="left" vertical="center"/>
    </xf>
    <xf numFmtId="3" fontId="8" fillId="2" borderId="1" xfId="1" applyNumberFormat="1" applyFont="1" applyFill="1" applyBorder="1" applyAlignment="1">
      <alignment horizontal="left" vertical="center" wrapText="1"/>
    </xf>
    <xf numFmtId="0" fontId="4" fillId="2" borderId="20" xfId="0" applyFont="1" applyFill="1" applyBorder="1" applyAlignment="1">
      <alignment horizontal="left" vertical="center" wrapText="1"/>
    </xf>
    <xf numFmtId="3" fontId="19" fillId="3" borderId="22" xfId="1" applyNumberFormat="1" applyFont="1" applyFill="1" applyBorder="1" applyAlignment="1">
      <alignment horizontal="left" vertical="center" wrapText="1"/>
    </xf>
    <xf numFmtId="3" fontId="6" fillId="3" borderId="22" xfId="0" applyNumberFormat="1" applyFont="1" applyFill="1" applyBorder="1" applyAlignment="1">
      <alignment horizontal="left" vertical="center"/>
    </xf>
    <xf numFmtId="3" fontId="19" fillId="3" borderId="17" xfId="1" applyNumberFormat="1" applyFont="1" applyFill="1" applyBorder="1" applyAlignment="1">
      <alignment horizontal="left" vertical="center" wrapText="1"/>
    </xf>
    <xf numFmtId="3" fontId="19" fillId="3" borderId="18" xfId="1" applyNumberFormat="1"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0" fillId="2" borderId="26" xfId="0" applyFont="1" applyFill="1" applyBorder="1" applyAlignment="1">
      <alignment horizontal="left" vertical="center" wrapText="1"/>
    </xf>
    <xf numFmtId="3" fontId="19" fillId="3" borderId="23" xfId="1" applyNumberFormat="1" applyFont="1" applyFill="1" applyBorder="1" applyAlignment="1">
      <alignment horizontal="left" vertical="center" wrapText="1"/>
    </xf>
    <xf numFmtId="0" fontId="6" fillId="3" borderId="1" xfId="0"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3" fontId="6" fillId="3" borderId="22" xfId="1" applyNumberFormat="1" applyFont="1" applyFill="1" applyBorder="1" applyAlignment="1">
      <alignment horizontal="left" vertical="center" wrapText="1"/>
    </xf>
    <xf numFmtId="3" fontId="6" fillId="3" borderId="23" xfId="1"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4" fontId="10" fillId="2" borderId="9" xfId="0" applyNumberFormat="1" applyFont="1" applyFill="1" applyBorder="1" applyAlignment="1">
      <alignment horizontal="left" vertical="center" wrapText="1"/>
    </xf>
    <xf numFmtId="3" fontId="6" fillId="3" borderId="30" xfId="0" applyNumberFormat="1" applyFont="1" applyFill="1" applyBorder="1" applyAlignment="1">
      <alignment horizontal="left" vertical="center"/>
    </xf>
    <xf numFmtId="3" fontId="6" fillId="3" borderId="7" xfId="1" applyNumberFormat="1" applyFont="1" applyFill="1" applyBorder="1" applyAlignment="1">
      <alignment horizontal="left" vertical="center" wrapText="1"/>
    </xf>
    <xf numFmtId="3" fontId="6" fillId="3" borderId="7" xfId="0" applyNumberFormat="1" applyFont="1" applyFill="1" applyBorder="1" applyAlignment="1">
      <alignment horizontal="left" vertical="center"/>
    </xf>
    <xf numFmtId="3" fontId="6" fillId="3" borderId="6" xfId="0" applyNumberFormat="1" applyFont="1" applyFill="1" applyBorder="1" applyAlignment="1">
      <alignment horizontal="left" vertical="center"/>
    </xf>
    <xf numFmtId="0" fontId="2" fillId="2" borderId="33" xfId="0" applyFont="1" applyFill="1" applyBorder="1" applyAlignment="1">
      <alignment horizontal="left" vertical="center"/>
    </xf>
    <xf numFmtId="0" fontId="0" fillId="2" borderId="33" xfId="0" applyFont="1" applyFill="1" applyBorder="1" applyAlignment="1">
      <alignment horizontal="left" vertical="center" wrapText="1"/>
    </xf>
    <xf numFmtId="2" fontId="6" fillId="8" borderId="23" xfId="0" applyNumberFormat="1" applyFont="1" applyFill="1" applyBorder="1" applyAlignment="1">
      <alignment horizontal="left" vertical="center" wrapText="1"/>
    </xf>
    <xf numFmtId="0" fontId="0" fillId="2" borderId="36" xfId="0" applyFont="1" applyFill="1" applyBorder="1" applyAlignment="1">
      <alignment horizontal="left" vertical="center" wrapText="1"/>
    </xf>
    <xf numFmtId="0" fontId="6" fillId="3" borderId="6" xfId="0" applyFont="1" applyFill="1" applyBorder="1" applyAlignment="1">
      <alignment horizontal="left" vertical="center"/>
    </xf>
    <xf numFmtId="0" fontId="19" fillId="3" borderId="6" xfId="0" applyFont="1" applyFill="1" applyBorder="1" applyAlignment="1">
      <alignment horizontal="left" vertical="center"/>
    </xf>
    <xf numFmtId="3" fontId="19" fillId="3" borderId="7" xfId="1" applyNumberFormat="1" applyFont="1" applyFill="1" applyBorder="1" applyAlignment="1">
      <alignment horizontal="left" vertical="center" wrapText="1"/>
    </xf>
    <xf numFmtId="3" fontId="19" fillId="3" borderId="8" xfId="1" applyNumberFormat="1" applyFont="1" applyFill="1" applyBorder="1" applyAlignment="1">
      <alignment horizontal="left" vertical="center" wrapText="1"/>
    </xf>
    <xf numFmtId="0" fontId="24" fillId="4" borderId="33" xfId="0" applyFont="1" applyFill="1" applyBorder="1" applyAlignment="1">
      <alignment horizontal="left" vertical="center"/>
    </xf>
    <xf numFmtId="0" fontId="0" fillId="2" borderId="32" xfId="0" applyFont="1" applyFill="1" applyBorder="1" applyAlignment="1">
      <alignment horizontal="left" vertical="center" wrapText="1"/>
    </xf>
    <xf numFmtId="0" fontId="0" fillId="0" borderId="0" xfId="0" applyAlignment="1">
      <alignment horizontal="left" vertical="center"/>
    </xf>
    <xf numFmtId="0" fontId="14" fillId="2" borderId="1" xfId="0" applyFont="1" applyFill="1" applyBorder="1" applyAlignment="1">
      <alignment vertical="center" wrapText="1" readingOrder="1"/>
    </xf>
    <xf numFmtId="0" fontId="19" fillId="3" borderId="21" xfId="0" applyFont="1" applyFill="1" applyBorder="1" applyAlignment="1">
      <alignment vertical="center" readingOrder="1"/>
    </xf>
    <xf numFmtId="4" fontId="19" fillId="3" borderId="21" xfId="0" applyNumberFormat="1" applyFont="1" applyFill="1" applyBorder="1" applyAlignment="1">
      <alignment vertical="center" readingOrder="1"/>
    </xf>
    <xf numFmtId="3" fontId="19" fillId="3" borderId="22" xfId="1" applyNumberFormat="1" applyFont="1" applyFill="1" applyBorder="1" applyAlignment="1">
      <alignment vertical="center" wrapText="1" readingOrder="1"/>
    </xf>
    <xf numFmtId="3" fontId="6" fillId="3" borderId="22" xfId="0" applyNumberFormat="1" applyFont="1" applyFill="1" applyBorder="1" applyAlignment="1">
      <alignment vertical="center" readingOrder="1"/>
    </xf>
    <xf numFmtId="0" fontId="15" fillId="0" borderId="12" xfId="0" applyFont="1" applyFill="1" applyBorder="1" applyAlignment="1">
      <alignment vertical="center" wrapText="1" readingOrder="1"/>
    </xf>
    <xf numFmtId="0" fontId="8" fillId="2" borderId="1" xfId="0" applyFont="1" applyFill="1" applyBorder="1" applyAlignment="1">
      <alignment vertical="center" wrapText="1" readingOrder="1"/>
    </xf>
    <xf numFmtId="3" fontId="8" fillId="2" borderId="1" xfId="1" applyNumberFormat="1" applyFont="1" applyFill="1" applyBorder="1" applyAlignment="1">
      <alignment vertical="center" wrapText="1" readingOrder="1"/>
    </xf>
    <xf numFmtId="9" fontId="9" fillId="2" borderId="1" xfId="0" applyNumberFormat="1" applyFont="1" applyFill="1" applyBorder="1" applyAlignment="1">
      <alignment vertical="center" wrapText="1" readingOrder="1"/>
    </xf>
    <xf numFmtId="3" fontId="9" fillId="2" borderId="12" xfId="0" applyNumberFormat="1" applyFont="1" applyFill="1" applyBorder="1" applyAlignment="1">
      <alignment vertical="center" wrapText="1" readingOrder="1"/>
    </xf>
    <xf numFmtId="4" fontId="10" fillId="2" borderId="1" xfId="0" applyNumberFormat="1" applyFont="1" applyFill="1" applyBorder="1" applyAlignment="1">
      <alignment vertical="center" wrapText="1" readingOrder="1"/>
    </xf>
    <xf numFmtId="4" fontId="22" fillId="2" borderId="1" xfId="0" applyNumberFormat="1" applyFont="1" applyFill="1" applyBorder="1" applyAlignment="1">
      <alignment vertical="center" wrapText="1" readingOrder="1"/>
    </xf>
    <xf numFmtId="0" fontId="9" fillId="2" borderId="12" xfId="0" applyFont="1" applyFill="1" applyBorder="1" applyAlignment="1">
      <alignment vertical="center" wrapText="1" readingOrder="1"/>
    </xf>
    <xf numFmtId="0" fontId="9" fillId="0" borderId="12" xfId="0" applyFont="1" applyFill="1" applyBorder="1" applyAlignment="1">
      <alignment vertical="center" wrapText="1" readingOrder="1"/>
    </xf>
    <xf numFmtId="4" fontId="9" fillId="0" borderId="12" xfId="0" applyNumberFormat="1" applyFont="1" applyFill="1" applyBorder="1" applyAlignment="1">
      <alignment vertical="center" wrapText="1" readingOrder="1"/>
    </xf>
    <xf numFmtId="9" fontId="9" fillId="0" borderId="12" xfId="0" applyNumberFormat="1" applyFont="1" applyFill="1" applyBorder="1" applyAlignment="1">
      <alignment vertical="center" wrapText="1" readingOrder="1"/>
    </xf>
    <xf numFmtId="4" fontId="9" fillId="0" borderId="1" xfId="0" applyNumberFormat="1" applyFont="1" applyFill="1" applyBorder="1" applyAlignment="1">
      <alignment vertical="center" wrapText="1" readingOrder="1"/>
    </xf>
    <xf numFmtId="3" fontId="21" fillId="2" borderId="12" xfId="0" applyNumberFormat="1" applyFont="1" applyFill="1" applyBorder="1" applyAlignment="1">
      <alignment vertical="center" wrapText="1" readingOrder="1"/>
    </xf>
    <xf numFmtId="0" fontId="2" fillId="2" borderId="1" xfId="0" applyFont="1" applyFill="1" applyBorder="1" applyAlignment="1">
      <alignment vertical="center" wrapText="1" readingOrder="1"/>
    </xf>
    <xf numFmtId="3" fontId="9" fillId="2" borderId="1" xfId="0" applyNumberFormat="1" applyFont="1" applyFill="1" applyBorder="1" applyAlignment="1">
      <alignment vertical="center" wrapText="1" readingOrder="1"/>
    </xf>
    <xf numFmtId="2" fontId="10" fillId="2" borderId="1" xfId="0" applyNumberFormat="1" applyFont="1" applyFill="1" applyBorder="1" applyAlignment="1">
      <alignment vertical="center" wrapText="1" readingOrder="1"/>
    </xf>
    <xf numFmtId="3" fontId="19" fillId="3" borderId="21" xfId="0" applyNumberFormat="1" applyFont="1" applyFill="1" applyBorder="1" applyAlignment="1">
      <alignment vertical="center" readingOrder="1"/>
    </xf>
    <xf numFmtId="0" fontId="14" fillId="3" borderId="14" xfId="0" applyFont="1" applyFill="1" applyBorder="1" applyAlignment="1">
      <alignment vertical="center" wrapText="1" readingOrder="1"/>
    </xf>
    <xf numFmtId="0" fontId="14" fillId="2" borderId="12" xfId="0" applyFont="1" applyFill="1" applyBorder="1" applyAlignment="1">
      <alignment vertical="center" wrapText="1" readingOrder="1"/>
    </xf>
    <xf numFmtId="0" fontId="18" fillId="2" borderId="12" xfId="0" applyFont="1" applyFill="1" applyBorder="1" applyAlignment="1">
      <alignment vertical="center" wrapText="1" readingOrder="1"/>
    </xf>
    <xf numFmtId="0" fontId="10" fillId="2" borderId="12" xfId="0" applyFont="1" applyFill="1" applyBorder="1" applyAlignment="1">
      <alignment vertical="center" wrapText="1" readingOrder="1"/>
    </xf>
    <xf numFmtId="4" fontId="10" fillId="2" borderId="12" xfId="0" applyNumberFormat="1" applyFont="1" applyFill="1" applyBorder="1" applyAlignment="1">
      <alignment vertical="center" wrapText="1" readingOrder="1"/>
    </xf>
    <xf numFmtId="9" fontId="9" fillId="2" borderId="12" xfId="0" applyNumberFormat="1" applyFont="1" applyFill="1" applyBorder="1" applyAlignment="1">
      <alignment vertical="center" wrapText="1" readingOrder="1"/>
    </xf>
    <xf numFmtId="0" fontId="27" fillId="2" borderId="1" xfId="0" applyFont="1" applyFill="1" applyBorder="1" applyAlignment="1">
      <alignment vertical="center" wrapText="1" readingOrder="1"/>
    </xf>
    <xf numFmtId="0" fontId="15" fillId="0" borderId="1" xfId="0" applyFont="1" applyFill="1" applyBorder="1" applyAlignment="1">
      <alignment vertical="center" wrapText="1" readingOrder="1"/>
    </xf>
    <xf numFmtId="9" fontId="9" fillId="0" borderId="1" xfId="0" applyNumberFormat="1" applyFont="1" applyFill="1" applyBorder="1" applyAlignment="1">
      <alignment vertical="center" wrapText="1" readingOrder="1"/>
    </xf>
    <xf numFmtId="0" fontId="15" fillId="0" borderId="14" xfId="0" applyFont="1" applyFill="1" applyBorder="1" applyAlignment="1">
      <alignment vertical="center" wrapText="1" readingOrder="1"/>
    </xf>
    <xf numFmtId="9" fontId="9" fillId="2" borderId="1" xfId="2" applyFont="1" applyFill="1" applyBorder="1" applyAlignment="1">
      <alignment vertical="center" wrapText="1" readingOrder="1"/>
    </xf>
    <xf numFmtId="3" fontId="30" fillId="2" borderId="1" xfId="1" applyNumberFormat="1" applyFont="1" applyFill="1" applyBorder="1" applyAlignment="1">
      <alignment vertical="center" wrapText="1" readingOrder="1"/>
    </xf>
    <xf numFmtId="4" fontId="9" fillId="2" borderId="1" xfId="0" applyNumberFormat="1" applyFont="1" applyFill="1" applyBorder="1" applyAlignment="1">
      <alignment vertical="center" wrapText="1" readingOrder="1"/>
    </xf>
    <xf numFmtId="3" fontId="30" fillId="2" borderId="21" xfId="1" applyNumberFormat="1" applyFont="1" applyFill="1" applyBorder="1" applyAlignment="1">
      <alignment vertical="center" wrapText="1" readingOrder="1"/>
    </xf>
    <xf numFmtId="3" fontId="10" fillId="2" borderId="1" xfId="0" applyNumberFormat="1" applyFont="1" applyFill="1" applyBorder="1" applyAlignment="1">
      <alignment vertical="center" wrapText="1" readingOrder="1"/>
    </xf>
    <xf numFmtId="0" fontId="0" fillId="2" borderId="33" xfId="0" applyFont="1" applyFill="1" applyBorder="1" applyAlignment="1">
      <alignment vertical="center" wrapText="1" readingOrder="1"/>
    </xf>
    <xf numFmtId="3" fontId="17" fillId="2" borderId="1" xfId="1" applyNumberFormat="1" applyFont="1" applyFill="1" applyBorder="1" applyAlignment="1">
      <alignment vertical="center" wrapText="1" readingOrder="1"/>
    </xf>
    <xf numFmtId="0" fontId="18" fillId="2" borderId="1" xfId="0" applyFont="1" applyFill="1" applyBorder="1" applyAlignment="1">
      <alignment vertical="center" wrapText="1" readingOrder="1"/>
    </xf>
    <xf numFmtId="4" fontId="18" fillId="2" borderId="1" xfId="0" applyNumberFormat="1" applyFont="1" applyFill="1" applyBorder="1" applyAlignment="1">
      <alignment vertical="center" wrapText="1" readingOrder="1"/>
    </xf>
    <xf numFmtId="9" fontId="27" fillId="2" borderId="1" xfId="0" applyNumberFormat="1" applyFont="1" applyFill="1" applyBorder="1" applyAlignment="1">
      <alignment vertical="center" wrapText="1" readingOrder="1"/>
    </xf>
    <xf numFmtId="3" fontId="27" fillId="2" borderId="12" xfId="0" applyNumberFormat="1" applyFont="1" applyFill="1" applyBorder="1" applyAlignment="1">
      <alignment vertical="center" wrapText="1" readingOrder="1"/>
    </xf>
    <xf numFmtId="9" fontId="10" fillId="2" borderId="1" xfId="2" applyFont="1" applyFill="1" applyBorder="1" applyAlignment="1">
      <alignment vertical="center" wrapText="1" readingOrder="1"/>
    </xf>
    <xf numFmtId="2" fontId="22" fillId="2" borderId="1" xfId="0" applyNumberFormat="1" applyFont="1" applyFill="1" applyBorder="1" applyAlignment="1">
      <alignment vertical="center" wrapText="1" readingOrder="1"/>
    </xf>
    <xf numFmtId="0" fontId="2" fillId="2" borderId="33" xfId="0" applyFont="1" applyFill="1" applyBorder="1" applyAlignment="1">
      <alignment vertical="center" readingOrder="1"/>
    </xf>
    <xf numFmtId="0" fontId="0" fillId="0" borderId="0" xfId="0" applyAlignment="1">
      <alignment vertical="center" readingOrder="1"/>
    </xf>
    <xf numFmtId="0" fontId="21" fillId="2" borderId="1" xfId="0" applyFont="1" applyFill="1" applyBorder="1" applyAlignment="1">
      <alignment horizontal="left" vertical="center" wrapText="1" indent="1" readingOrder="1"/>
    </xf>
    <xf numFmtId="0" fontId="30" fillId="2" borderId="1" xfId="0" applyFont="1" applyFill="1" applyBorder="1" applyAlignment="1">
      <alignment horizontal="justify" vertical="center" wrapText="1"/>
    </xf>
    <xf numFmtId="0" fontId="21" fillId="2" borderId="1" xfId="0" applyFont="1" applyFill="1" applyBorder="1" applyAlignment="1">
      <alignment horizontal="justify" vertical="center" wrapText="1"/>
    </xf>
    <xf numFmtId="0" fontId="36" fillId="2" borderId="1"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4" fontId="18" fillId="2" borderId="9" xfId="0" applyNumberFormat="1" applyFont="1" applyFill="1" applyBorder="1" applyAlignment="1">
      <alignment horizontal="left" vertical="center" wrapText="1"/>
    </xf>
    <xf numFmtId="4" fontId="9" fillId="2" borderId="12" xfId="0" applyNumberFormat="1" applyFont="1" applyFill="1" applyBorder="1" applyAlignment="1">
      <alignment vertical="center" wrapText="1" readingOrder="1"/>
    </xf>
    <xf numFmtId="4" fontId="27" fillId="2" borderId="12" xfId="0" applyNumberFormat="1" applyFont="1" applyFill="1" applyBorder="1" applyAlignment="1">
      <alignment vertical="center" wrapText="1" readingOrder="1"/>
    </xf>
    <xf numFmtId="0" fontId="3" fillId="2" borderId="1" xfId="0" applyFont="1" applyFill="1" applyBorder="1" applyAlignment="1">
      <alignment vertical="center" wrapText="1" readingOrder="1"/>
    </xf>
    <xf numFmtId="3" fontId="3" fillId="2" borderId="1" xfId="1" applyNumberFormat="1" applyFont="1" applyFill="1" applyBorder="1" applyAlignment="1">
      <alignment vertical="center" wrapText="1" readingOrder="1"/>
    </xf>
    <xf numFmtId="4" fontId="27" fillId="2" borderId="1" xfId="0" applyNumberFormat="1" applyFont="1" applyFill="1" applyBorder="1" applyAlignment="1">
      <alignment vertical="center" wrapText="1" readingOrder="1"/>
    </xf>
    <xf numFmtId="2" fontId="18" fillId="2" borderId="1" xfId="0" applyNumberFormat="1" applyFont="1" applyFill="1" applyBorder="1" applyAlignment="1">
      <alignment vertical="center" wrapText="1" readingOrder="1"/>
    </xf>
    <xf numFmtId="9" fontId="9" fillId="0" borderId="1" xfId="2" applyFont="1" applyFill="1" applyBorder="1" applyAlignment="1">
      <alignment horizontal="center" vertical="center" wrapText="1" readingOrder="1"/>
    </xf>
    <xf numFmtId="0" fontId="27" fillId="2"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7" fillId="2" borderId="1" xfId="0" applyFont="1" applyFill="1" applyBorder="1" applyAlignment="1">
      <alignment horizontal="left" vertical="center" wrapText="1"/>
    </xf>
    <xf numFmtId="4" fontId="33" fillId="5" borderId="2" xfId="1"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19" fillId="3" borderId="7" xfId="1" applyNumberFormat="1" applyFont="1" applyFill="1" applyBorder="1" applyAlignment="1">
      <alignment horizontal="center" vertical="center" wrapText="1"/>
    </xf>
    <xf numFmtId="4" fontId="19" fillId="3" borderId="1" xfId="1"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3" fontId="3" fillId="2" borderId="1" xfId="1" applyNumberFormat="1" applyFont="1" applyFill="1" applyBorder="1" applyAlignment="1">
      <alignment horizontal="left" vertical="center" wrapText="1"/>
    </xf>
    <xf numFmtId="3" fontId="27" fillId="2" borderId="1" xfId="0" applyNumberFormat="1" applyFont="1" applyFill="1" applyBorder="1" applyAlignment="1">
      <alignment horizontal="left" vertical="center" wrapText="1"/>
    </xf>
    <xf numFmtId="2" fontId="18" fillId="2" borderId="1" xfId="0" applyNumberFormat="1" applyFont="1" applyFill="1" applyBorder="1" applyAlignment="1">
      <alignment horizontal="left" vertical="center" wrapText="1"/>
    </xf>
    <xf numFmtId="4" fontId="18" fillId="2" borderId="1" xfId="0" applyNumberFormat="1" applyFont="1" applyFill="1" applyBorder="1" applyAlignment="1">
      <alignment horizontal="left" vertical="center" wrapText="1"/>
    </xf>
    <xf numFmtId="4" fontId="3" fillId="2" borderId="1" xfId="1" applyNumberFormat="1" applyFont="1" applyFill="1" applyBorder="1" applyAlignment="1">
      <alignment horizontal="left" vertical="center" wrapText="1"/>
    </xf>
    <xf numFmtId="10" fontId="27" fillId="2" borderId="1" xfId="0" applyNumberFormat="1" applyFont="1" applyFill="1" applyBorder="1" applyAlignment="1">
      <alignment horizontal="left" vertical="center" wrapText="1"/>
    </xf>
    <xf numFmtId="0" fontId="3" fillId="2" borderId="28" xfId="0" applyFont="1" applyFill="1" applyBorder="1" applyAlignment="1">
      <alignment horizontal="left" vertical="center" wrapText="1"/>
    </xf>
    <xf numFmtId="3" fontId="27" fillId="2" borderId="28" xfId="0" applyNumberFormat="1" applyFont="1" applyFill="1" applyBorder="1" applyAlignment="1">
      <alignment horizontal="left" vertical="center" wrapText="1"/>
    </xf>
    <xf numFmtId="2" fontId="18" fillId="2" borderId="28" xfId="0" applyNumberFormat="1" applyFont="1" applyFill="1" applyBorder="1" applyAlignment="1">
      <alignment horizontal="left" vertical="center" wrapText="1"/>
    </xf>
    <xf numFmtId="4" fontId="18" fillId="2" borderId="0" xfId="0" applyNumberFormat="1" applyFont="1" applyFill="1" applyBorder="1" applyAlignment="1">
      <alignment horizontal="left" vertical="center" wrapText="1"/>
    </xf>
    <xf numFmtId="2" fontId="27" fillId="2" borderId="1" xfId="0" applyNumberFormat="1" applyFont="1" applyFill="1" applyBorder="1" applyAlignment="1">
      <alignment horizontal="left" vertical="center" wrapText="1"/>
    </xf>
    <xf numFmtId="0" fontId="3" fillId="2" borderId="35" xfId="0" applyFont="1" applyFill="1" applyBorder="1" applyAlignment="1">
      <alignment horizontal="left" vertical="center" wrapText="1"/>
    </xf>
    <xf numFmtId="3" fontId="27" fillId="2" borderId="35" xfId="0" applyNumberFormat="1" applyFont="1" applyFill="1" applyBorder="1" applyAlignment="1">
      <alignment horizontal="left" vertical="center" wrapText="1"/>
    </xf>
    <xf numFmtId="2" fontId="18" fillId="2" borderId="35" xfId="0" applyNumberFormat="1" applyFont="1" applyFill="1" applyBorder="1" applyAlignment="1">
      <alignment horizontal="left" vertical="center" wrapText="1"/>
    </xf>
    <xf numFmtId="0" fontId="27" fillId="0" borderId="1" xfId="0" applyFont="1" applyFill="1" applyBorder="1" applyAlignment="1">
      <alignment horizontal="left" vertical="center" wrapText="1"/>
    </xf>
    <xf numFmtId="0" fontId="6" fillId="3" borderId="6" xfId="0" applyFont="1" applyFill="1" applyBorder="1" applyAlignment="1">
      <alignment horizontal="center" vertical="center"/>
    </xf>
    <xf numFmtId="2" fontId="18"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19" fillId="3" borderId="12" xfId="0" applyFont="1" applyFill="1" applyBorder="1" applyAlignment="1">
      <alignment vertical="center" wrapText="1"/>
    </xf>
    <xf numFmtId="0" fontId="20" fillId="5" borderId="1" xfId="0" applyFont="1" applyFill="1" applyBorder="1" applyAlignment="1">
      <alignment vertical="center" wrapText="1"/>
    </xf>
    <xf numFmtId="2" fontId="6" fillId="3" borderId="17" xfId="0" applyNumberFormat="1" applyFont="1" applyFill="1" applyBorder="1" applyAlignment="1">
      <alignment vertical="center" wrapText="1"/>
    </xf>
    <xf numFmtId="2" fontId="6" fillId="3" borderId="18" xfId="0" applyNumberFormat="1" applyFont="1" applyFill="1" applyBorder="1" applyAlignment="1">
      <alignment vertical="center" wrapText="1"/>
    </xf>
    <xf numFmtId="2" fontId="18" fillId="2" borderId="1" xfId="0" applyNumberFormat="1" applyFont="1" applyFill="1" applyBorder="1" applyAlignment="1">
      <alignment vertical="center" wrapText="1"/>
    </xf>
    <xf numFmtId="10" fontId="18" fillId="2" borderId="1" xfId="2" applyNumberFormat="1" applyFont="1" applyFill="1" applyBorder="1" applyAlignment="1">
      <alignment vertical="center" wrapText="1"/>
    </xf>
    <xf numFmtId="9" fontId="18" fillId="2" borderId="1" xfId="2" applyFont="1" applyFill="1" applyBorder="1" applyAlignment="1">
      <alignment vertical="center" wrapText="1"/>
    </xf>
    <xf numFmtId="2" fontId="6" fillId="3" borderId="22" xfId="0" applyNumberFormat="1" applyFont="1" applyFill="1" applyBorder="1" applyAlignment="1">
      <alignment vertical="center" wrapText="1"/>
    </xf>
    <xf numFmtId="2" fontId="6" fillId="3" borderId="23" xfId="0" applyNumberFormat="1" applyFont="1" applyFill="1" applyBorder="1" applyAlignment="1">
      <alignment vertical="center" wrapText="1"/>
    </xf>
    <xf numFmtId="10" fontId="42" fillId="0" borderId="1" xfId="2" applyNumberFormat="1" applyFont="1" applyFill="1" applyBorder="1" applyAlignment="1">
      <alignment vertical="center" wrapText="1"/>
    </xf>
    <xf numFmtId="3" fontId="6" fillId="3" borderId="7" xfId="1" applyNumberFormat="1" applyFont="1" applyFill="1" applyBorder="1" applyAlignment="1">
      <alignment vertical="center" wrapText="1"/>
    </xf>
    <xf numFmtId="3" fontId="6" fillId="3" borderId="7" xfId="0" applyNumberFormat="1" applyFont="1" applyFill="1" applyBorder="1" applyAlignment="1">
      <alignment vertical="center"/>
    </xf>
    <xf numFmtId="2" fontId="10" fillId="2" borderId="1" xfId="0" applyNumberFormat="1" applyFont="1" applyFill="1" applyBorder="1" applyAlignment="1">
      <alignment vertical="center" wrapText="1"/>
    </xf>
    <xf numFmtId="2" fontId="6" fillId="3" borderId="7" xfId="0" applyNumberFormat="1" applyFont="1" applyFill="1" applyBorder="1" applyAlignment="1">
      <alignment vertical="center" wrapText="1"/>
    </xf>
    <xf numFmtId="2" fontId="6" fillId="3" borderId="31" xfId="0" applyNumberFormat="1" applyFont="1" applyFill="1" applyBorder="1" applyAlignment="1">
      <alignment vertical="center" wrapText="1"/>
    </xf>
    <xf numFmtId="2" fontId="18" fillId="2" borderId="35" xfId="0" applyNumberFormat="1" applyFont="1" applyFill="1" applyBorder="1" applyAlignment="1">
      <alignment vertical="center" wrapText="1"/>
    </xf>
    <xf numFmtId="2" fontId="27" fillId="2" borderId="1" xfId="0" applyNumberFormat="1" applyFont="1" applyFill="1" applyBorder="1" applyAlignment="1">
      <alignment vertical="center" wrapText="1"/>
    </xf>
    <xf numFmtId="3" fontId="6" fillId="3" borderId="22" xfId="0" applyNumberFormat="1" applyFont="1" applyFill="1" applyBorder="1" applyAlignment="1">
      <alignment vertical="center"/>
    </xf>
    <xf numFmtId="0" fontId="0" fillId="0" borderId="0" xfId="0" applyAlignment="1"/>
    <xf numFmtId="3" fontId="15" fillId="5" borderId="1" xfId="1" applyNumberFormat="1" applyFont="1" applyFill="1" applyBorder="1" applyAlignment="1">
      <alignment horizontal="center" vertical="center" wrapText="1"/>
    </xf>
    <xf numFmtId="3" fontId="19" fillId="3" borderId="17" xfId="1" applyNumberFormat="1" applyFont="1" applyFill="1" applyBorder="1" applyAlignment="1">
      <alignment horizontal="center" vertical="center" wrapText="1"/>
    </xf>
    <xf numFmtId="3" fontId="3" fillId="2" borderId="1" xfId="1" applyNumberFormat="1" applyFont="1" applyFill="1" applyBorder="1" applyAlignment="1">
      <alignment horizontal="center" vertical="center" wrapText="1"/>
    </xf>
    <xf numFmtId="3" fontId="19" fillId="3" borderId="22" xfId="1" applyNumberFormat="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3" fontId="3" fillId="2" borderId="28" xfId="1" applyNumberFormat="1" applyFont="1" applyFill="1" applyBorder="1" applyAlignment="1">
      <alignment horizontal="center" vertical="center" wrapText="1"/>
    </xf>
    <xf numFmtId="3" fontId="6" fillId="3" borderId="22" xfId="1" applyNumberFormat="1" applyFont="1" applyFill="1" applyBorder="1" applyAlignment="1">
      <alignment horizontal="center" vertical="center" wrapText="1"/>
    </xf>
    <xf numFmtId="3" fontId="19" fillId="3" borderId="21" xfId="0" applyNumberFormat="1" applyFont="1" applyFill="1" applyBorder="1" applyAlignment="1">
      <alignment horizontal="center" vertical="center"/>
    </xf>
    <xf numFmtId="3" fontId="8" fillId="2" borderId="1" xfId="1" applyNumberFormat="1" applyFont="1" applyFill="1" applyBorder="1" applyAlignment="1">
      <alignment horizontal="center" vertical="center" wrapText="1"/>
    </xf>
    <xf numFmtId="3" fontId="19" fillId="3" borderId="7" xfId="1" applyNumberFormat="1" applyFont="1" applyFill="1" applyBorder="1" applyAlignment="1">
      <alignment horizontal="center" vertical="center" wrapText="1"/>
    </xf>
    <xf numFmtId="3" fontId="3" fillId="2" borderId="35" xfId="1" applyNumberFormat="1" applyFont="1" applyFill="1" applyBorder="1" applyAlignment="1">
      <alignment horizontal="center" vertical="center" wrapText="1"/>
    </xf>
    <xf numFmtId="3" fontId="27" fillId="2" borderId="1" xfId="1" applyNumberFormat="1" applyFont="1" applyFill="1" applyBorder="1" applyAlignment="1">
      <alignment horizontal="center" vertical="center" wrapText="1"/>
    </xf>
    <xf numFmtId="4" fontId="27" fillId="2" borderId="1" xfId="0" applyNumberFormat="1" applyFont="1" applyFill="1" applyBorder="1" applyAlignment="1">
      <alignment horizontal="center" vertical="center" wrapText="1"/>
    </xf>
    <xf numFmtId="0" fontId="4" fillId="2" borderId="0" xfId="0" applyFont="1" applyFill="1" applyAlignment="1">
      <alignment horizontal="center"/>
    </xf>
    <xf numFmtId="0" fontId="8" fillId="2" borderId="2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4" xfId="0" applyFont="1" applyFill="1" applyBorder="1" applyAlignment="1">
      <alignment horizontal="center" vertical="center" wrapText="1"/>
    </xf>
    <xf numFmtId="10" fontId="42" fillId="2" borderId="1" xfId="2"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9" fontId="18" fillId="2" borderId="1" xfId="2" applyFont="1" applyFill="1" applyBorder="1" applyAlignment="1">
      <alignment horizontal="center" vertical="center" wrapText="1"/>
    </xf>
    <xf numFmtId="10" fontId="18" fillId="2" borderId="1" xfId="2" applyNumberFormat="1" applyFont="1" applyFill="1" applyBorder="1" applyAlignment="1">
      <alignment horizontal="center" vertical="center" wrapText="1"/>
    </xf>
    <xf numFmtId="0" fontId="12" fillId="3" borderId="0" xfId="0" applyFont="1" applyFill="1" applyAlignment="1">
      <alignment horizontal="center"/>
    </xf>
    <xf numFmtId="0" fontId="25" fillId="2" borderId="0" xfId="0" applyFont="1" applyFill="1" applyAlignment="1">
      <alignment horizontal="center"/>
    </xf>
    <xf numFmtId="0" fontId="17" fillId="2" borderId="0" xfId="0" applyFont="1" applyFill="1" applyBorder="1" applyAlignment="1">
      <alignment horizontal="center" vertical="center" wrapText="1"/>
    </xf>
    <xf numFmtId="0" fontId="17" fillId="0" borderId="0" xfId="0" applyFont="1" applyAlignment="1">
      <alignment wrapText="1"/>
    </xf>
    <xf numFmtId="0" fontId="17" fillId="2" borderId="0" xfId="0" applyFont="1" applyFill="1" applyBorder="1" applyAlignment="1">
      <alignment horizontal="center"/>
    </xf>
    <xf numFmtId="0" fontId="6" fillId="3" borderId="1" xfId="0" applyFont="1" applyFill="1" applyBorder="1" applyAlignment="1">
      <alignment horizontal="center" vertical="center"/>
    </xf>
    <xf numFmtId="0" fontId="33" fillId="5" borderId="4" xfId="0" applyFont="1" applyFill="1" applyBorder="1" applyAlignment="1">
      <alignment horizontal="center" vertical="center"/>
    </xf>
    <xf numFmtId="0" fontId="33" fillId="5"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6" xfId="0" applyFont="1" applyFill="1" applyBorder="1" applyAlignment="1">
      <alignment horizontal="center" vertical="center"/>
    </xf>
    <xf numFmtId="0" fontId="17" fillId="2" borderId="5" xfId="0" applyFont="1" applyFill="1" applyBorder="1" applyAlignment="1">
      <alignment horizontal="right"/>
    </xf>
    <xf numFmtId="0" fontId="8" fillId="2" borderId="5" xfId="0" applyFont="1" applyFill="1" applyBorder="1" applyAlignment="1">
      <alignment horizontal="right"/>
    </xf>
    <xf numFmtId="0" fontId="17" fillId="2" borderId="0" xfId="0" applyFont="1" applyFill="1" applyAlignment="1">
      <alignment horizontal="center"/>
    </xf>
    <xf numFmtId="0" fontId="17" fillId="2" borderId="0" xfId="0" applyFont="1" applyFill="1" applyBorder="1" applyAlignment="1">
      <alignment horizontal="center" vertical="center"/>
    </xf>
    <xf numFmtId="0" fontId="17" fillId="2" borderId="5" xfId="0" applyFont="1" applyFill="1" applyBorder="1" applyAlignment="1">
      <alignment horizontal="right" vertical="center"/>
    </xf>
    <xf numFmtId="0" fontId="8" fillId="2" borderId="5" xfId="0" applyFont="1" applyFill="1" applyBorder="1" applyAlignment="1">
      <alignment horizontal="right" vertical="center"/>
    </xf>
    <xf numFmtId="0" fontId="20" fillId="5" borderId="1" xfId="0" applyFont="1" applyFill="1" applyBorder="1" applyAlignment="1">
      <alignment horizontal="center" vertical="center"/>
    </xf>
    <xf numFmtId="2" fontId="18" fillId="2" borderId="1" xfId="0" applyNumberFormat="1" applyFont="1" applyFill="1" applyBorder="1" applyAlignment="1">
      <alignment horizontal="left" vertical="center" wrapText="1"/>
    </xf>
    <xf numFmtId="0" fontId="19" fillId="3" borderId="16" xfId="0" applyFont="1" applyFill="1" applyBorder="1" applyAlignment="1">
      <alignment horizontal="left" vertical="center"/>
    </xf>
    <xf numFmtId="0" fontId="19" fillId="3" borderId="5" xfId="0" applyFont="1" applyFill="1" applyBorder="1" applyAlignment="1">
      <alignment horizontal="left" vertical="center"/>
    </xf>
    <xf numFmtId="4" fontId="18" fillId="2" borderId="12" xfId="0" applyNumberFormat="1" applyFont="1" applyFill="1" applyBorder="1" applyAlignment="1">
      <alignment horizontal="left" vertical="center" wrapText="1"/>
    </xf>
    <xf numFmtId="0" fontId="1" fillId="0" borderId="9" xfId="0" applyFont="1" applyBorder="1" applyAlignment="1">
      <alignment horizontal="left" vertical="center" wrapText="1"/>
    </xf>
    <xf numFmtId="0" fontId="19" fillId="3" borderId="14" xfId="0" applyFont="1" applyFill="1" applyBorder="1" applyAlignment="1">
      <alignment horizontal="left" vertical="center"/>
    </xf>
    <xf numFmtId="0" fontId="19" fillId="3" borderId="21" xfId="0" applyFont="1" applyFill="1" applyBorder="1" applyAlignment="1">
      <alignment horizontal="left"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3" borderId="14" xfId="0" applyFont="1" applyFill="1" applyBorder="1" applyAlignment="1">
      <alignment horizontal="left" vertical="center"/>
    </xf>
    <xf numFmtId="0" fontId="6" fillId="3" borderId="21" xfId="0" applyFont="1" applyFill="1" applyBorder="1" applyAlignment="1">
      <alignment horizontal="left" vertical="center"/>
    </xf>
    <xf numFmtId="0" fontId="6" fillId="3" borderId="29" xfId="0" applyFont="1" applyFill="1" applyBorder="1" applyAlignment="1">
      <alignment horizontal="left" vertical="center"/>
    </xf>
    <xf numFmtId="0" fontId="19" fillId="3" borderId="6" xfId="0" applyFont="1" applyFill="1" applyBorder="1" applyAlignment="1">
      <alignment horizontal="left" vertical="center"/>
    </xf>
    <xf numFmtId="0" fontId="19" fillId="3" borderId="30" xfId="0" applyFont="1" applyFill="1" applyBorder="1" applyAlignment="1">
      <alignment horizontal="left" vertical="center"/>
    </xf>
    <xf numFmtId="0" fontId="19" fillId="3" borderId="14" xfId="0" applyFont="1" applyFill="1" applyBorder="1" applyAlignment="1">
      <alignment vertical="center" readingOrder="1"/>
    </xf>
    <xf numFmtId="0" fontId="19" fillId="3" borderId="21" xfId="0" applyFont="1" applyFill="1" applyBorder="1" applyAlignment="1">
      <alignment vertical="center" readingOrder="1"/>
    </xf>
    <xf numFmtId="0" fontId="19" fillId="3" borderId="14" xfId="0" applyFont="1" applyFill="1" applyBorder="1" applyAlignment="1">
      <alignment horizontal="center" vertical="center"/>
    </xf>
    <xf numFmtId="0" fontId="19" fillId="3" borderId="21" xfId="0" applyFont="1" applyFill="1" applyBorder="1" applyAlignment="1">
      <alignment horizontal="center" vertical="center"/>
    </xf>
    <xf numFmtId="0" fontId="15" fillId="5" borderId="21" xfId="0" applyFont="1" applyFill="1" applyBorder="1" applyAlignment="1">
      <alignment horizontal="center" vertical="center" wrapText="1"/>
    </xf>
    <xf numFmtId="0" fontId="32" fillId="3" borderId="14" xfId="0" applyFont="1" applyFill="1" applyBorder="1" applyAlignment="1">
      <alignment horizontal="center" vertical="center"/>
    </xf>
    <xf numFmtId="0" fontId="32" fillId="3" borderId="21" xfId="0" applyFont="1" applyFill="1" applyBorder="1" applyAlignment="1">
      <alignment horizontal="center" vertical="center"/>
    </xf>
    <xf numFmtId="0" fontId="15" fillId="5" borderId="5" xfId="0" applyFont="1" applyFill="1" applyBorder="1" applyAlignment="1">
      <alignment horizontal="center" vertical="center" wrapText="1"/>
    </xf>
    <xf numFmtId="0" fontId="25" fillId="0" borderId="0" xfId="0" applyFont="1" applyAlignment="1">
      <alignment horizontal="center"/>
    </xf>
    <xf numFmtId="0" fontId="17" fillId="0" borderId="0" xfId="0" applyFont="1" applyBorder="1" applyAlignment="1">
      <alignment horizontal="center" vertical="center"/>
    </xf>
    <xf numFmtId="0" fontId="39" fillId="2" borderId="4" xfId="0" applyFont="1" applyFill="1" applyBorder="1" applyAlignment="1">
      <alignment horizontal="center" vertical="center"/>
    </xf>
    <xf numFmtId="0" fontId="39" fillId="2" borderId="0"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30" xfId="0" applyFont="1" applyFill="1" applyBorder="1" applyAlignment="1">
      <alignment horizontal="center" vertical="center"/>
    </xf>
    <xf numFmtId="2" fontId="44" fillId="2" borderId="1" xfId="0" applyNumberFormat="1" applyFont="1" applyFill="1" applyBorder="1" applyAlignment="1">
      <alignment horizontal="left" vertical="center" wrapText="1"/>
    </xf>
    <xf numFmtId="9" fontId="18" fillId="2" borderId="28" xfId="2" applyFont="1" applyFill="1" applyBorder="1" applyAlignment="1">
      <alignment horizontal="center" vertical="center" wrapText="1"/>
    </xf>
    <xf numFmtId="4" fontId="18" fillId="2" borderId="9" xfId="0" applyNumberFormat="1" applyFont="1" applyFill="1" applyBorder="1" applyAlignment="1">
      <alignment horizontal="center" vertical="center" wrapText="1"/>
    </xf>
    <xf numFmtId="9" fontId="42" fillId="0" borderId="1" xfId="2" applyFont="1" applyFill="1" applyBorder="1" applyAlignment="1">
      <alignment horizontal="center" vertical="center" wrapText="1"/>
    </xf>
    <xf numFmtId="2" fontId="27" fillId="2" borderId="1" xfId="0" applyNumberFormat="1" applyFont="1" applyFill="1" applyBorder="1" applyAlignment="1">
      <alignment horizontal="center" vertical="center" wrapText="1"/>
    </xf>
    <xf numFmtId="0" fontId="17" fillId="2" borderId="0" xfId="0" applyFont="1" applyFill="1" applyBorder="1" applyAlignment="1">
      <alignment horizontal="right" vertical="center"/>
    </xf>
    <xf numFmtId="0" fontId="38" fillId="2" borderId="0"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514350" cy="825044"/>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514350" cy="8250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266700</xdr:colOff>
      <xdr:row>32</xdr:row>
      <xdr:rowOff>0</xdr:rowOff>
    </xdr:from>
    <xdr:ext cx="184731" cy="264560"/>
    <xdr:sp macro="" textlink="">
      <xdr:nvSpPr>
        <xdr:cNvPr id="1435" name="3 CuadroTexto">
          <a:extLst>
            <a:ext uri="{FF2B5EF4-FFF2-40B4-BE49-F238E27FC236}">
              <a16:creationId xmlns:a16="http://schemas.microsoft.com/office/drawing/2014/main" id="{00000000-0008-0000-0200-00009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6" name="4 CuadroTexto">
          <a:extLst>
            <a:ext uri="{FF2B5EF4-FFF2-40B4-BE49-F238E27FC236}">
              <a16:creationId xmlns:a16="http://schemas.microsoft.com/office/drawing/2014/main" id="{00000000-0008-0000-0200-00009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7" name="5 CuadroTexto">
          <a:extLst>
            <a:ext uri="{FF2B5EF4-FFF2-40B4-BE49-F238E27FC236}">
              <a16:creationId xmlns:a16="http://schemas.microsoft.com/office/drawing/2014/main" id="{00000000-0008-0000-0200-00009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8" name="6 CuadroTexto">
          <a:extLst>
            <a:ext uri="{FF2B5EF4-FFF2-40B4-BE49-F238E27FC236}">
              <a16:creationId xmlns:a16="http://schemas.microsoft.com/office/drawing/2014/main" id="{00000000-0008-0000-0200-00009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39" name="1 CuadroTexto">
          <a:extLst>
            <a:ext uri="{FF2B5EF4-FFF2-40B4-BE49-F238E27FC236}">
              <a16:creationId xmlns:a16="http://schemas.microsoft.com/office/drawing/2014/main" id="{00000000-0008-0000-0200-00009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0" name="2 CuadroTexto">
          <a:extLst>
            <a:ext uri="{FF2B5EF4-FFF2-40B4-BE49-F238E27FC236}">
              <a16:creationId xmlns:a16="http://schemas.microsoft.com/office/drawing/2014/main" id="{00000000-0008-0000-0200-0000A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1" name="3 CuadroTexto">
          <a:extLst>
            <a:ext uri="{FF2B5EF4-FFF2-40B4-BE49-F238E27FC236}">
              <a16:creationId xmlns:a16="http://schemas.microsoft.com/office/drawing/2014/main" id="{00000000-0008-0000-0200-0000A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2" name="4 CuadroTexto">
          <a:extLst>
            <a:ext uri="{FF2B5EF4-FFF2-40B4-BE49-F238E27FC236}">
              <a16:creationId xmlns:a16="http://schemas.microsoft.com/office/drawing/2014/main" id="{00000000-0008-0000-0200-0000A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3" name="5 CuadroTexto">
          <a:extLst>
            <a:ext uri="{FF2B5EF4-FFF2-40B4-BE49-F238E27FC236}">
              <a16:creationId xmlns:a16="http://schemas.microsoft.com/office/drawing/2014/main" id="{00000000-0008-0000-0200-0000A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44" name="6 CuadroTexto">
          <a:extLst>
            <a:ext uri="{FF2B5EF4-FFF2-40B4-BE49-F238E27FC236}">
              <a16:creationId xmlns:a16="http://schemas.microsoft.com/office/drawing/2014/main" id="{00000000-0008-0000-0200-0000A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5" name="2 CuadroTexto">
          <a:extLst>
            <a:ext uri="{FF2B5EF4-FFF2-40B4-BE49-F238E27FC236}">
              <a16:creationId xmlns:a16="http://schemas.microsoft.com/office/drawing/2014/main" id="{00000000-0008-0000-0200-0000A5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6" name="3 CuadroTexto">
          <a:extLst>
            <a:ext uri="{FF2B5EF4-FFF2-40B4-BE49-F238E27FC236}">
              <a16:creationId xmlns:a16="http://schemas.microsoft.com/office/drawing/2014/main" id="{00000000-0008-0000-0200-0000A6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7" name="4 CuadroTexto">
          <a:extLst>
            <a:ext uri="{FF2B5EF4-FFF2-40B4-BE49-F238E27FC236}">
              <a16:creationId xmlns:a16="http://schemas.microsoft.com/office/drawing/2014/main" id="{00000000-0008-0000-0200-0000A7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8" name="5 CuadroTexto">
          <a:extLst>
            <a:ext uri="{FF2B5EF4-FFF2-40B4-BE49-F238E27FC236}">
              <a16:creationId xmlns:a16="http://schemas.microsoft.com/office/drawing/2014/main" id="{00000000-0008-0000-0200-0000A8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49" name="6 CuadroTexto">
          <a:extLst>
            <a:ext uri="{FF2B5EF4-FFF2-40B4-BE49-F238E27FC236}">
              <a16:creationId xmlns:a16="http://schemas.microsoft.com/office/drawing/2014/main" id="{00000000-0008-0000-0200-0000A9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0" name="1 CuadroTexto">
          <a:extLst>
            <a:ext uri="{FF2B5EF4-FFF2-40B4-BE49-F238E27FC236}">
              <a16:creationId xmlns:a16="http://schemas.microsoft.com/office/drawing/2014/main" id="{00000000-0008-0000-0200-0000AA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1" name="2 CuadroTexto">
          <a:extLst>
            <a:ext uri="{FF2B5EF4-FFF2-40B4-BE49-F238E27FC236}">
              <a16:creationId xmlns:a16="http://schemas.microsoft.com/office/drawing/2014/main" id="{00000000-0008-0000-0200-0000AB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2" name="3 CuadroTexto">
          <a:extLst>
            <a:ext uri="{FF2B5EF4-FFF2-40B4-BE49-F238E27FC236}">
              <a16:creationId xmlns:a16="http://schemas.microsoft.com/office/drawing/2014/main" id="{00000000-0008-0000-0200-0000AC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3" name="4 CuadroTexto">
          <a:extLst>
            <a:ext uri="{FF2B5EF4-FFF2-40B4-BE49-F238E27FC236}">
              <a16:creationId xmlns:a16="http://schemas.microsoft.com/office/drawing/2014/main" id="{00000000-0008-0000-0200-0000AD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4" name="5 CuadroTexto">
          <a:extLst>
            <a:ext uri="{FF2B5EF4-FFF2-40B4-BE49-F238E27FC236}">
              <a16:creationId xmlns:a16="http://schemas.microsoft.com/office/drawing/2014/main" id="{00000000-0008-0000-0200-0000AE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23</xdr:row>
      <xdr:rowOff>0</xdr:rowOff>
    </xdr:from>
    <xdr:ext cx="184731" cy="264560"/>
    <xdr:sp macro="" textlink="">
      <xdr:nvSpPr>
        <xdr:cNvPr id="1455" name="6 CuadroTexto">
          <a:extLst>
            <a:ext uri="{FF2B5EF4-FFF2-40B4-BE49-F238E27FC236}">
              <a16:creationId xmlns:a16="http://schemas.microsoft.com/office/drawing/2014/main" id="{00000000-0008-0000-0200-0000AF050000}"/>
            </a:ext>
          </a:extLst>
        </xdr:cNvPr>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6" name="2 CuadroTexto">
          <a:extLst>
            <a:ext uri="{FF2B5EF4-FFF2-40B4-BE49-F238E27FC236}">
              <a16:creationId xmlns:a16="http://schemas.microsoft.com/office/drawing/2014/main" id="{00000000-0008-0000-0200-0000B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7" name="3 CuadroTexto">
          <a:extLst>
            <a:ext uri="{FF2B5EF4-FFF2-40B4-BE49-F238E27FC236}">
              <a16:creationId xmlns:a16="http://schemas.microsoft.com/office/drawing/2014/main" id="{00000000-0008-0000-0200-0000B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8" name="4 CuadroTexto">
          <a:extLst>
            <a:ext uri="{FF2B5EF4-FFF2-40B4-BE49-F238E27FC236}">
              <a16:creationId xmlns:a16="http://schemas.microsoft.com/office/drawing/2014/main" id="{00000000-0008-0000-0200-0000B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59" name="5 CuadroTexto">
          <a:extLst>
            <a:ext uri="{FF2B5EF4-FFF2-40B4-BE49-F238E27FC236}">
              <a16:creationId xmlns:a16="http://schemas.microsoft.com/office/drawing/2014/main" id="{00000000-0008-0000-0200-0000B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0" name="6 CuadroTexto">
          <a:extLst>
            <a:ext uri="{FF2B5EF4-FFF2-40B4-BE49-F238E27FC236}">
              <a16:creationId xmlns:a16="http://schemas.microsoft.com/office/drawing/2014/main" id="{00000000-0008-0000-0200-0000B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1" name="1 CuadroTexto">
          <a:extLst>
            <a:ext uri="{FF2B5EF4-FFF2-40B4-BE49-F238E27FC236}">
              <a16:creationId xmlns:a16="http://schemas.microsoft.com/office/drawing/2014/main" id="{00000000-0008-0000-0200-0000B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2" name="2 CuadroTexto">
          <a:extLst>
            <a:ext uri="{FF2B5EF4-FFF2-40B4-BE49-F238E27FC236}">
              <a16:creationId xmlns:a16="http://schemas.microsoft.com/office/drawing/2014/main" id="{00000000-0008-0000-0200-0000B6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3" name="3 CuadroTexto">
          <a:extLst>
            <a:ext uri="{FF2B5EF4-FFF2-40B4-BE49-F238E27FC236}">
              <a16:creationId xmlns:a16="http://schemas.microsoft.com/office/drawing/2014/main" id="{00000000-0008-0000-0200-0000B7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4" name="4 CuadroTexto">
          <a:extLst>
            <a:ext uri="{FF2B5EF4-FFF2-40B4-BE49-F238E27FC236}">
              <a16:creationId xmlns:a16="http://schemas.microsoft.com/office/drawing/2014/main" id="{00000000-0008-0000-0200-0000B8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5" name="5 CuadroTexto">
          <a:extLst>
            <a:ext uri="{FF2B5EF4-FFF2-40B4-BE49-F238E27FC236}">
              <a16:creationId xmlns:a16="http://schemas.microsoft.com/office/drawing/2014/main" id="{00000000-0008-0000-0200-0000B9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6" name="6 CuadroTexto">
          <a:extLst>
            <a:ext uri="{FF2B5EF4-FFF2-40B4-BE49-F238E27FC236}">
              <a16:creationId xmlns:a16="http://schemas.microsoft.com/office/drawing/2014/main" id="{00000000-0008-0000-0200-0000BA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7" name="2 CuadroTexto">
          <a:extLst>
            <a:ext uri="{FF2B5EF4-FFF2-40B4-BE49-F238E27FC236}">
              <a16:creationId xmlns:a16="http://schemas.microsoft.com/office/drawing/2014/main" id="{00000000-0008-0000-0200-0000BB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8" name="3 CuadroTexto">
          <a:extLst>
            <a:ext uri="{FF2B5EF4-FFF2-40B4-BE49-F238E27FC236}">
              <a16:creationId xmlns:a16="http://schemas.microsoft.com/office/drawing/2014/main" id="{00000000-0008-0000-0200-0000BC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69" name="4 CuadroTexto">
          <a:extLst>
            <a:ext uri="{FF2B5EF4-FFF2-40B4-BE49-F238E27FC236}">
              <a16:creationId xmlns:a16="http://schemas.microsoft.com/office/drawing/2014/main" id="{00000000-0008-0000-0200-0000BD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0" name="5 CuadroTexto">
          <a:extLst>
            <a:ext uri="{FF2B5EF4-FFF2-40B4-BE49-F238E27FC236}">
              <a16:creationId xmlns:a16="http://schemas.microsoft.com/office/drawing/2014/main" id="{00000000-0008-0000-0200-0000BE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1" name="6 CuadroTexto">
          <a:extLst>
            <a:ext uri="{FF2B5EF4-FFF2-40B4-BE49-F238E27FC236}">
              <a16:creationId xmlns:a16="http://schemas.microsoft.com/office/drawing/2014/main" id="{00000000-0008-0000-0200-0000BF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2" name="1 CuadroTexto">
          <a:extLst>
            <a:ext uri="{FF2B5EF4-FFF2-40B4-BE49-F238E27FC236}">
              <a16:creationId xmlns:a16="http://schemas.microsoft.com/office/drawing/2014/main" id="{00000000-0008-0000-0200-0000C0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3" name="2 CuadroTexto">
          <a:extLst>
            <a:ext uri="{FF2B5EF4-FFF2-40B4-BE49-F238E27FC236}">
              <a16:creationId xmlns:a16="http://schemas.microsoft.com/office/drawing/2014/main" id="{00000000-0008-0000-0200-0000C1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4" name="3 CuadroTexto">
          <a:extLst>
            <a:ext uri="{FF2B5EF4-FFF2-40B4-BE49-F238E27FC236}">
              <a16:creationId xmlns:a16="http://schemas.microsoft.com/office/drawing/2014/main" id="{00000000-0008-0000-0200-0000C2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5" name="4 CuadroTexto">
          <a:extLst>
            <a:ext uri="{FF2B5EF4-FFF2-40B4-BE49-F238E27FC236}">
              <a16:creationId xmlns:a16="http://schemas.microsoft.com/office/drawing/2014/main" id="{00000000-0008-0000-0200-0000C3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6" name="5 CuadroTexto">
          <a:extLst>
            <a:ext uri="{FF2B5EF4-FFF2-40B4-BE49-F238E27FC236}">
              <a16:creationId xmlns:a16="http://schemas.microsoft.com/office/drawing/2014/main" id="{00000000-0008-0000-0200-0000C4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477" name="6 CuadroTexto">
          <a:extLst>
            <a:ext uri="{FF2B5EF4-FFF2-40B4-BE49-F238E27FC236}">
              <a16:creationId xmlns:a16="http://schemas.microsoft.com/office/drawing/2014/main" id="{00000000-0008-0000-0200-0000C5050000}"/>
            </a:ext>
          </a:extLst>
        </xdr:cNvPr>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209550</xdr:colOff>
      <xdr:row>3</xdr:row>
      <xdr:rowOff>74295</xdr:rowOff>
    </xdr:from>
    <xdr:ext cx="646449" cy="857250"/>
    <xdr:pic>
      <xdr:nvPicPr>
        <xdr:cNvPr id="1478" name="Imagen 1477">
          <a:extLst>
            <a:ext uri="{FF2B5EF4-FFF2-40B4-BE49-F238E27FC236}">
              <a16:creationId xmlns:a16="http://schemas.microsoft.com/office/drawing/2014/main" id="{00000000-0008-0000-0200-0000C6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674370"/>
          <a:ext cx="646449" cy="857250"/>
        </a:xfrm>
        <a:prstGeom prst="rect">
          <a:avLst/>
        </a:prstGeom>
      </xdr:spPr>
    </xdr:pic>
    <xdr:clientData/>
  </xdr:oneCellAnchor>
  <xdr:oneCellAnchor>
    <xdr:from>
      <xdr:col>4</xdr:col>
      <xdr:colOff>266700</xdr:colOff>
      <xdr:row>32</xdr:row>
      <xdr:rowOff>0</xdr:rowOff>
    </xdr:from>
    <xdr:ext cx="184731" cy="264560"/>
    <xdr:sp macro="" textlink="">
      <xdr:nvSpPr>
        <xdr:cNvPr id="1479" name="3 CuadroTexto">
          <a:extLst>
            <a:ext uri="{FF2B5EF4-FFF2-40B4-BE49-F238E27FC236}">
              <a16:creationId xmlns:a16="http://schemas.microsoft.com/office/drawing/2014/main" id="{00000000-0008-0000-0200-0000C7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0" name="4 CuadroTexto">
          <a:extLst>
            <a:ext uri="{FF2B5EF4-FFF2-40B4-BE49-F238E27FC236}">
              <a16:creationId xmlns:a16="http://schemas.microsoft.com/office/drawing/2014/main" id="{00000000-0008-0000-0200-0000C8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1" name="5 CuadroTexto">
          <a:extLst>
            <a:ext uri="{FF2B5EF4-FFF2-40B4-BE49-F238E27FC236}">
              <a16:creationId xmlns:a16="http://schemas.microsoft.com/office/drawing/2014/main" id="{00000000-0008-0000-0200-0000C9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2" name="6 CuadroTexto">
          <a:extLst>
            <a:ext uri="{FF2B5EF4-FFF2-40B4-BE49-F238E27FC236}">
              <a16:creationId xmlns:a16="http://schemas.microsoft.com/office/drawing/2014/main" id="{00000000-0008-0000-0200-0000CA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3" name="1 CuadroTexto">
          <a:extLst>
            <a:ext uri="{FF2B5EF4-FFF2-40B4-BE49-F238E27FC236}">
              <a16:creationId xmlns:a16="http://schemas.microsoft.com/office/drawing/2014/main" id="{00000000-0008-0000-0200-0000CB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4" name="2 CuadroTexto">
          <a:extLst>
            <a:ext uri="{FF2B5EF4-FFF2-40B4-BE49-F238E27FC236}">
              <a16:creationId xmlns:a16="http://schemas.microsoft.com/office/drawing/2014/main" id="{00000000-0008-0000-0200-0000CC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32</xdr:row>
      <xdr:rowOff>0</xdr:rowOff>
    </xdr:from>
    <xdr:ext cx="184731" cy="264560"/>
    <xdr:sp macro="" textlink="">
      <xdr:nvSpPr>
        <xdr:cNvPr id="1485" name="3 CuadroTexto">
          <a:extLst>
            <a:ext uri="{FF2B5EF4-FFF2-40B4-BE49-F238E27FC236}">
              <a16:creationId xmlns:a16="http://schemas.microsoft.com/office/drawing/2014/main" id="{00000000-0008-0000-0200-0000CD050000}"/>
            </a:ext>
          </a:extLst>
        </xdr:cNvPr>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87" name="3 CuadroTexto">
          <a:extLst>
            <a:ext uri="{FF2B5EF4-FFF2-40B4-BE49-F238E27FC236}">
              <a16:creationId xmlns:a16="http://schemas.microsoft.com/office/drawing/2014/main" id="{00000000-0008-0000-0200-0000C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88" name="4 CuadroTexto">
          <a:extLst>
            <a:ext uri="{FF2B5EF4-FFF2-40B4-BE49-F238E27FC236}">
              <a16:creationId xmlns:a16="http://schemas.microsoft.com/office/drawing/2014/main" id="{00000000-0008-0000-0200-0000D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89" name="5 CuadroTexto">
          <a:extLst>
            <a:ext uri="{FF2B5EF4-FFF2-40B4-BE49-F238E27FC236}">
              <a16:creationId xmlns:a16="http://schemas.microsoft.com/office/drawing/2014/main" id="{00000000-0008-0000-0200-0000D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0" name="6 CuadroTexto">
          <a:extLst>
            <a:ext uri="{FF2B5EF4-FFF2-40B4-BE49-F238E27FC236}">
              <a16:creationId xmlns:a16="http://schemas.microsoft.com/office/drawing/2014/main" id="{00000000-0008-0000-0200-0000D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1" name="1 CuadroTexto">
          <a:extLst>
            <a:ext uri="{FF2B5EF4-FFF2-40B4-BE49-F238E27FC236}">
              <a16:creationId xmlns:a16="http://schemas.microsoft.com/office/drawing/2014/main" id="{00000000-0008-0000-0200-0000D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2" name="2 CuadroTexto">
          <a:extLst>
            <a:ext uri="{FF2B5EF4-FFF2-40B4-BE49-F238E27FC236}">
              <a16:creationId xmlns:a16="http://schemas.microsoft.com/office/drawing/2014/main" id="{00000000-0008-0000-0200-0000D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3" name="3 CuadroTexto">
          <a:extLst>
            <a:ext uri="{FF2B5EF4-FFF2-40B4-BE49-F238E27FC236}">
              <a16:creationId xmlns:a16="http://schemas.microsoft.com/office/drawing/2014/main" id="{00000000-0008-0000-0200-0000D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4" name="4 CuadroTexto">
          <a:extLst>
            <a:ext uri="{FF2B5EF4-FFF2-40B4-BE49-F238E27FC236}">
              <a16:creationId xmlns:a16="http://schemas.microsoft.com/office/drawing/2014/main" id="{00000000-0008-0000-0200-0000D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5" name="5 CuadroTexto">
          <a:extLst>
            <a:ext uri="{FF2B5EF4-FFF2-40B4-BE49-F238E27FC236}">
              <a16:creationId xmlns:a16="http://schemas.microsoft.com/office/drawing/2014/main" id="{00000000-0008-0000-0200-0000D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6" name="6 CuadroTexto">
          <a:extLst>
            <a:ext uri="{FF2B5EF4-FFF2-40B4-BE49-F238E27FC236}">
              <a16:creationId xmlns:a16="http://schemas.microsoft.com/office/drawing/2014/main" id="{00000000-0008-0000-0200-0000D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7" name="2 CuadroTexto">
          <a:extLst>
            <a:ext uri="{FF2B5EF4-FFF2-40B4-BE49-F238E27FC236}">
              <a16:creationId xmlns:a16="http://schemas.microsoft.com/office/drawing/2014/main" id="{00000000-0008-0000-0200-0000D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8" name="3 CuadroTexto">
          <a:extLst>
            <a:ext uri="{FF2B5EF4-FFF2-40B4-BE49-F238E27FC236}">
              <a16:creationId xmlns:a16="http://schemas.microsoft.com/office/drawing/2014/main" id="{00000000-0008-0000-0200-0000D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499" name="4 CuadroTexto">
          <a:extLst>
            <a:ext uri="{FF2B5EF4-FFF2-40B4-BE49-F238E27FC236}">
              <a16:creationId xmlns:a16="http://schemas.microsoft.com/office/drawing/2014/main" id="{00000000-0008-0000-0200-0000D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0" name="5 CuadroTexto">
          <a:extLst>
            <a:ext uri="{FF2B5EF4-FFF2-40B4-BE49-F238E27FC236}">
              <a16:creationId xmlns:a16="http://schemas.microsoft.com/office/drawing/2014/main" id="{00000000-0008-0000-0200-0000D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1" name="6 CuadroTexto">
          <a:extLst>
            <a:ext uri="{FF2B5EF4-FFF2-40B4-BE49-F238E27FC236}">
              <a16:creationId xmlns:a16="http://schemas.microsoft.com/office/drawing/2014/main" id="{00000000-0008-0000-0200-0000D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2" name="1 CuadroTexto">
          <a:extLst>
            <a:ext uri="{FF2B5EF4-FFF2-40B4-BE49-F238E27FC236}">
              <a16:creationId xmlns:a16="http://schemas.microsoft.com/office/drawing/2014/main" id="{00000000-0008-0000-0200-0000D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3" name="2 CuadroTexto">
          <a:extLst>
            <a:ext uri="{FF2B5EF4-FFF2-40B4-BE49-F238E27FC236}">
              <a16:creationId xmlns:a16="http://schemas.microsoft.com/office/drawing/2014/main" id="{00000000-0008-0000-0200-0000D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4" name="3 CuadroTexto">
          <a:extLst>
            <a:ext uri="{FF2B5EF4-FFF2-40B4-BE49-F238E27FC236}">
              <a16:creationId xmlns:a16="http://schemas.microsoft.com/office/drawing/2014/main" id="{00000000-0008-0000-0200-0000E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5" name="4 CuadroTexto">
          <a:extLst>
            <a:ext uri="{FF2B5EF4-FFF2-40B4-BE49-F238E27FC236}">
              <a16:creationId xmlns:a16="http://schemas.microsoft.com/office/drawing/2014/main" id="{00000000-0008-0000-0200-0000E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6" name="5 CuadroTexto">
          <a:extLst>
            <a:ext uri="{FF2B5EF4-FFF2-40B4-BE49-F238E27FC236}">
              <a16:creationId xmlns:a16="http://schemas.microsoft.com/office/drawing/2014/main" id="{00000000-0008-0000-0200-0000E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7" name="6 CuadroTexto">
          <a:extLst>
            <a:ext uri="{FF2B5EF4-FFF2-40B4-BE49-F238E27FC236}">
              <a16:creationId xmlns:a16="http://schemas.microsoft.com/office/drawing/2014/main" id="{00000000-0008-0000-0200-0000E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8" name="2 CuadroTexto">
          <a:extLst>
            <a:ext uri="{FF2B5EF4-FFF2-40B4-BE49-F238E27FC236}">
              <a16:creationId xmlns:a16="http://schemas.microsoft.com/office/drawing/2014/main" id="{00000000-0008-0000-0200-0000E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09" name="3 CuadroTexto">
          <a:extLst>
            <a:ext uri="{FF2B5EF4-FFF2-40B4-BE49-F238E27FC236}">
              <a16:creationId xmlns:a16="http://schemas.microsoft.com/office/drawing/2014/main" id="{00000000-0008-0000-0200-0000E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0" name="4 CuadroTexto">
          <a:extLst>
            <a:ext uri="{FF2B5EF4-FFF2-40B4-BE49-F238E27FC236}">
              <a16:creationId xmlns:a16="http://schemas.microsoft.com/office/drawing/2014/main" id="{00000000-0008-0000-0200-0000E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1" name="5 CuadroTexto">
          <a:extLst>
            <a:ext uri="{FF2B5EF4-FFF2-40B4-BE49-F238E27FC236}">
              <a16:creationId xmlns:a16="http://schemas.microsoft.com/office/drawing/2014/main" id="{00000000-0008-0000-0200-0000E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2" name="6 CuadroTexto">
          <a:extLst>
            <a:ext uri="{FF2B5EF4-FFF2-40B4-BE49-F238E27FC236}">
              <a16:creationId xmlns:a16="http://schemas.microsoft.com/office/drawing/2014/main" id="{00000000-0008-0000-0200-0000E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3" name="1 CuadroTexto">
          <a:extLst>
            <a:ext uri="{FF2B5EF4-FFF2-40B4-BE49-F238E27FC236}">
              <a16:creationId xmlns:a16="http://schemas.microsoft.com/office/drawing/2014/main" id="{00000000-0008-0000-0200-0000E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4" name="2 CuadroTexto">
          <a:extLst>
            <a:ext uri="{FF2B5EF4-FFF2-40B4-BE49-F238E27FC236}">
              <a16:creationId xmlns:a16="http://schemas.microsoft.com/office/drawing/2014/main" id="{00000000-0008-0000-0200-0000E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5" name="3 CuadroTexto">
          <a:extLst>
            <a:ext uri="{FF2B5EF4-FFF2-40B4-BE49-F238E27FC236}">
              <a16:creationId xmlns:a16="http://schemas.microsoft.com/office/drawing/2014/main" id="{00000000-0008-0000-0200-0000E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6" name="4 CuadroTexto">
          <a:extLst>
            <a:ext uri="{FF2B5EF4-FFF2-40B4-BE49-F238E27FC236}">
              <a16:creationId xmlns:a16="http://schemas.microsoft.com/office/drawing/2014/main" id="{00000000-0008-0000-0200-0000E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7" name="5 CuadroTexto">
          <a:extLst>
            <a:ext uri="{FF2B5EF4-FFF2-40B4-BE49-F238E27FC236}">
              <a16:creationId xmlns:a16="http://schemas.microsoft.com/office/drawing/2014/main" id="{00000000-0008-0000-0200-0000E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8" name="6 CuadroTexto">
          <a:extLst>
            <a:ext uri="{FF2B5EF4-FFF2-40B4-BE49-F238E27FC236}">
              <a16:creationId xmlns:a16="http://schemas.microsoft.com/office/drawing/2014/main" id="{00000000-0008-0000-0200-0000E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19" name="3 CuadroTexto">
          <a:extLst>
            <a:ext uri="{FF2B5EF4-FFF2-40B4-BE49-F238E27FC236}">
              <a16:creationId xmlns:a16="http://schemas.microsoft.com/office/drawing/2014/main" id="{00000000-0008-0000-0200-0000E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0" name="4 CuadroTexto">
          <a:extLst>
            <a:ext uri="{FF2B5EF4-FFF2-40B4-BE49-F238E27FC236}">
              <a16:creationId xmlns:a16="http://schemas.microsoft.com/office/drawing/2014/main" id="{00000000-0008-0000-0200-0000F0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1" name="5 CuadroTexto">
          <a:extLst>
            <a:ext uri="{FF2B5EF4-FFF2-40B4-BE49-F238E27FC236}">
              <a16:creationId xmlns:a16="http://schemas.microsoft.com/office/drawing/2014/main" id="{00000000-0008-0000-0200-0000F1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2" name="6 CuadroTexto">
          <a:extLst>
            <a:ext uri="{FF2B5EF4-FFF2-40B4-BE49-F238E27FC236}">
              <a16:creationId xmlns:a16="http://schemas.microsoft.com/office/drawing/2014/main" id="{00000000-0008-0000-0200-0000F2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3" name="1 CuadroTexto">
          <a:extLst>
            <a:ext uri="{FF2B5EF4-FFF2-40B4-BE49-F238E27FC236}">
              <a16:creationId xmlns:a16="http://schemas.microsoft.com/office/drawing/2014/main" id="{00000000-0008-0000-0200-0000F3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4" name="2 CuadroTexto">
          <a:extLst>
            <a:ext uri="{FF2B5EF4-FFF2-40B4-BE49-F238E27FC236}">
              <a16:creationId xmlns:a16="http://schemas.microsoft.com/office/drawing/2014/main" id="{00000000-0008-0000-0200-0000F4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5" name="3 CuadroTexto">
          <a:extLst>
            <a:ext uri="{FF2B5EF4-FFF2-40B4-BE49-F238E27FC236}">
              <a16:creationId xmlns:a16="http://schemas.microsoft.com/office/drawing/2014/main" id="{00000000-0008-0000-0200-0000F5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6" name="4 CuadroTexto">
          <a:extLst>
            <a:ext uri="{FF2B5EF4-FFF2-40B4-BE49-F238E27FC236}">
              <a16:creationId xmlns:a16="http://schemas.microsoft.com/office/drawing/2014/main" id="{00000000-0008-0000-0200-0000F6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7" name="5 CuadroTexto">
          <a:extLst>
            <a:ext uri="{FF2B5EF4-FFF2-40B4-BE49-F238E27FC236}">
              <a16:creationId xmlns:a16="http://schemas.microsoft.com/office/drawing/2014/main" id="{00000000-0008-0000-0200-0000F7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8" name="6 CuadroTexto">
          <a:extLst>
            <a:ext uri="{FF2B5EF4-FFF2-40B4-BE49-F238E27FC236}">
              <a16:creationId xmlns:a16="http://schemas.microsoft.com/office/drawing/2014/main" id="{00000000-0008-0000-0200-0000F8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29" name="2 CuadroTexto">
          <a:extLst>
            <a:ext uri="{FF2B5EF4-FFF2-40B4-BE49-F238E27FC236}">
              <a16:creationId xmlns:a16="http://schemas.microsoft.com/office/drawing/2014/main" id="{00000000-0008-0000-0200-0000F9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0" name="3 CuadroTexto">
          <a:extLst>
            <a:ext uri="{FF2B5EF4-FFF2-40B4-BE49-F238E27FC236}">
              <a16:creationId xmlns:a16="http://schemas.microsoft.com/office/drawing/2014/main" id="{00000000-0008-0000-0200-0000FA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1" name="4 CuadroTexto">
          <a:extLst>
            <a:ext uri="{FF2B5EF4-FFF2-40B4-BE49-F238E27FC236}">
              <a16:creationId xmlns:a16="http://schemas.microsoft.com/office/drawing/2014/main" id="{00000000-0008-0000-0200-0000FB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2" name="5 CuadroTexto">
          <a:extLst>
            <a:ext uri="{FF2B5EF4-FFF2-40B4-BE49-F238E27FC236}">
              <a16:creationId xmlns:a16="http://schemas.microsoft.com/office/drawing/2014/main" id="{00000000-0008-0000-0200-0000FC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3" name="6 CuadroTexto">
          <a:extLst>
            <a:ext uri="{FF2B5EF4-FFF2-40B4-BE49-F238E27FC236}">
              <a16:creationId xmlns:a16="http://schemas.microsoft.com/office/drawing/2014/main" id="{00000000-0008-0000-0200-0000FD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4" name="1 CuadroTexto">
          <a:extLst>
            <a:ext uri="{FF2B5EF4-FFF2-40B4-BE49-F238E27FC236}">
              <a16:creationId xmlns:a16="http://schemas.microsoft.com/office/drawing/2014/main" id="{00000000-0008-0000-0200-0000FE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5" name="2 CuadroTexto">
          <a:extLst>
            <a:ext uri="{FF2B5EF4-FFF2-40B4-BE49-F238E27FC236}">
              <a16:creationId xmlns:a16="http://schemas.microsoft.com/office/drawing/2014/main" id="{00000000-0008-0000-0200-0000FF05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6" name="3 CuadroTexto">
          <a:extLst>
            <a:ext uri="{FF2B5EF4-FFF2-40B4-BE49-F238E27FC236}">
              <a16:creationId xmlns:a16="http://schemas.microsoft.com/office/drawing/2014/main" id="{00000000-0008-0000-0200-000000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7" name="4 CuadroTexto">
          <a:extLst>
            <a:ext uri="{FF2B5EF4-FFF2-40B4-BE49-F238E27FC236}">
              <a16:creationId xmlns:a16="http://schemas.microsoft.com/office/drawing/2014/main" id="{00000000-0008-0000-0200-000001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8" name="5 CuadroTexto">
          <a:extLst>
            <a:ext uri="{FF2B5EF4-FFF2-40B4-BE49-F238E27FC236}">
              <a16:creationId xmlns:a16="http://schemas.microsoft.com/office/drawing/2014/main" id="{00000000-0008-0000-0200-000002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39" name="6 CuadroTexto">
          <a:extLst>
            <a:ext uri="{FF2B5EF4-FFF2-40B4-BE49-F238E27FC236}">
              <a16:creationId xmlns:a16="http://schemas.microsoft.com/office/drawing/2014/main" id="{00000000-0008-0000-0200-000003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0" name="2 CuadroTexto">
          <a:extLst>
            <a:ext uri="{FF2B5EF4-FFF2-40B4-BE49-F238E27FC236}">
              <a16:creationId xmlns:a16="http://schemas.microsoft.com/office/drawing/2014/main" id="{00000000-0008-0000-0200-000004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1" name="3 CuadroTexto">
          <a:extLst>
            <a:ext uri="{FF2B5EF4-FFF2-40B4-BE49-F238E27FC236}">
              <a16:creationId xmlns:a16="http://schemas.microsoft.com/office/drawing/2014/main" id="{00000000-0008-0000-0200-000005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2" name="4 CuadroTexto">
          <a:extLst>
            <a:ext uri="{FF2B5EF4-FFF2-40B4-BE49-F238E27FC236}">
              <a16:creationId xmlns:a16="http://schemas.microsoft.com/office/drawing/2014/main" id="{00000000-0008-0000-0200-000006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3" name="5 CuadroTexto">
          <a:extLst>
            <a:ext uri="{FF2B5EF4-FFF2-40B4-BE49-F238E27FC236}">
              <a16:creationId xmlns:a16="http://schemas.microsoft.com/office/drawing/2014/main" id="{00000000-0008-0000-0200-000007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4" name="6 CuadroTexto">
          <a:extLst>
            <a:ext uri="{FF2B5EF4-FFF2-40B4-BE49-F238E27FC236}">
              <a16:creationId xmlns:a16="http://schemas.microsoft.com/office/drawing/2014/main" id="{00000000-0008-0000-0200-000008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5" name="1 CuadroTexto">
          <a:extLst>
            <a:ext uri="{FF2B5EF4-FFF2-40B4-BE49-F238E27FC236}">
              <a16:creationId xmlns:a16="http://schemas.microsoft.com/office/drawing/2014/main" id="{00000000-0008-0000-0200-000009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6" name="2 CuadroTexto">
          <a:extLst>
            <a:ext uri="{FF2B5EF4-FFF2-40B4-BE49-F238E27FC236}">
              <a16:creationId xmlns:a16="http://schemas.microsoft.com/office/drawing/2014/main" id="{00000000-0008-0000-0200-00000A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7" name="3 CuadroTexto">
          <a:extLst>
            <a:ext uri="{FF2B5EF4-FFF2-40B4-BE49-F238E27FC236}">
              <a16:creationId xmlns:a16="http://schemas.microsoft.com/office/drawing/2014/main" id="{00000000-0008-0000-0200-00000B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8" name="4 CuadroTexto">
          <a:extLst>
            <a:ext uri="{FF2B5EF4-FFF2-40B4-BE49-F238E27FC236}">
              <a16:creationId xmlns:a16="http://schemas.microsoft.com/office/drawing/2014/main" id="{00000000-0008-0000-0200-00000C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49" name="5 CuadroTexto">
          <a:extLst>
            <a:ext uri="{FF2B5EF4-FFF2-40B4-BE49-F238E27FC236}">
              <a16:creationId xmlns:a16="http://schemas.microsoft.com/office/drawing/2014/main" id="{00000000-0008-0000-0200-00000D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46</xdr:row>
      <xdr:rowOff>0</xdr:rowOff>
    </xdr:from>
    <xdr:ext cx="184731" cy="264560"/>
    <xdr:sp macro="" textlink="">
      <xdr:nvSpPr>
        <xdr:cNvPr id="1550" name="6 CuadroTexto">
          <a:extLst>
            <a:ext uri="{FF2B5EF4-FFF2-40B4-BE49-F238E27FC236}">
              <a16:creationId xmlns:a16="http://schemas.microsoft.com/office/drawing/2014/main" id="{00000000-0008-0000-0200-00000E060000}"/>
            </a:ext>
          </a:extLst>
        </xdr:cNvPr>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1" name="3 CuadroTexto">
          <a:extLst>
            <a:ext uri="{FF2B5EF4-FFF2-40B4-BE49-F238E27FC236}">
              <a16:creationId xmlns:a16="http://schemas.microsoft.com/office/drawing/2014/main" id="{00000000-0008-0000-0200-00000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2" name="4 CuadroTexto">
          <a:extLst>
            <a:ext uri="{FF2B5EF4-FFF2-40B4-BE49-F238E27FC236}">
              <a16:creationId xmlns:a16="http://schemas.microsoft.com/office/drawing/2014/main" id="{00000000-0008-0000-0200-00001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3" name="5 CuadroTexto">
          <a:extLst>
            <a:ext uri="{FF2B5EF4-FFF2-40B4-BE49-F238E27FC236}">
              <a16:creationId xmlns:a16="http://schemas.microsoft.com/office/drawing/2014/main" id="{00000000-0008-0000-0200-00001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4" name="6 CuadroTexto">
          <a:extLst>
            <a:ext uri="{FF2B5EF4-FFF2-40B4-BE49-F238E27FC236}">
              <a16:creationId xmlns:a16="http://schemas.microsoft.com/office/drawing/2014/main" id="{00000000-0008-0000-0200-00001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5" name="1 CuadroTexto">
          <a:extLst>
            <a:ext uri="{FF2B5EF4-FFF2-40B4-BE49-F238E27FC236}">
              <a16:creationId xmlns:a16="http://schemas.microsoft.com/office/drawing/2014/main" id="{00000000-0008-0000-0200-00001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6" name="2 CuadroTexto">
          <a:extLst>
            <a:ext uri="{FF2B5EF4-FFF2-40B4-BE49-F238E27FC236}">
              <a16:creationId xmlns:a16="http://schemas.microsoft.com/office/drawing/2014/main" id="{00000000-0008-0000-0200-00001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7" name="3 CuadroTexto">
          <a:extLst>
            <a:ext uri="{FF2B5EF4-FFF2-40B4-BE49-F238E27FC236}">
              <a16:creationId xmlns:a16="http://schemas.microsoft.com/office/drawing/2014/main" id="{00000000-0008-0000-0200-00001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8" name="4 CuadroTexto">
          <a:extLst>
            <a:ext uri="{FF2B5EF4-FFF2-40B4-BE49-F238E27FC236}">
              <a16:creationId xmlns:a16="http://schemas.microsoft.com/office/drawing/2014/main" id="{00000000-0008-0000-0200-00001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59" name="5 CuadroTexto">
          <a:extLst>
            <a:ext uri="{FF2B5EF4-FFF2-40B4-BE49-F238E27FC236}">
              <a16:creationId xmlns:a16="http://schemas.microsoft.com/office/drawing/2014/main" id="{00000000-0008-0000-0200-00001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0" name="6 CuadroTexto">
          <a:extLst>
            <a:ext uri="{FF2B5EF4-FFF2-40B4-BE49-F238E27FC236}">
              <a16:creationId xmlns:a16="http://schemas.microsoft.com/office/drawing/2014/main" id="{00000000-0008-0000-0200-00001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1" name="2 CuadroTexto">
          <a:extLst>
            <a:ext uri="{FF2B5EF4-FFF2-40B4-BE49-F238E27FC236}">
              <a16:creationId xmlns:a16="http://schemas.microsoft.com/office/drawing/2014/main" id="{00000000-0008-0000-0200-00001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2" name="3 CuadroTexto">
          <a:extLst>
            <a:ext uri="{FF2B5EF4-FFF2-40B4-BE49-F238E27FC236}">
              <a16:creationId xmlns:a16="http://schemas.microsoft.com/office/drawing/2014/main" id="{00000000-0008-0000-0200-00001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3" name="4 CuadroTexto">
          <a:extLst>
            <a:ext uri="{FF2B5EF4-FFF2-40B4-BE49-F238E27FC236}">
              <a16:creationId xmlns:a16="http://schemas.microsoft.com/office/drawing/2014/main" id="{00000000-0008-0000-0200-00001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4" name="5 CuadroTexto">
          <a:extLst>
            <a:ext uri="{FF2B5EF4-FFF2-40B4-BE49-F238E27FC236}">
              <a16:creationId xmlns:a16="http://schemas.microsoft.com/office/drawing/2014/main" id="{00000000-0008-0000-0200-00001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5" name="6 CuadroTexto">
          <a:extLst>
            <a:ext uri="{FF2B5EF4-FFF2-40B4-BE49-F238E27FC236}">
              <a16:creationId xmlns:a16="http://schemas.microsoft.com/office/drawing/2014/main" id="{00000000-0008-0000-0200-00001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6" name="1 CuadroTexto">
          <a:extLst>
            <a:ext uri="{FF2B5EF4-FFF2-40B4-BE49-F238E27FC236}">
              <a16:creationId xmlns:a16="http://schemas.microsoft.com/office/drawing/2014/main" id="{00000000-0008-0000-0200-00001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7" name="2 CuadroTexto">
          <a:extLst>
            <a:ext uri="{FF2B5EF4-FFF2-40B4-BE49-F238E27FC236}">
              <a16:creationId xmlns:a16="http://schemas.microsoft.com/office/drawing/2014/main" id="{00000000-0008-0000-0200-00001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8" name="3 CuadroTexto">
          <a:extLst>
            <a:ext uri="{FF2B5EF4-FFF2-40B4-BE49-F238E27FC236}">
              <a16:creationId xmlns:a16="http://schemas.microsoft.com/office/drawing/2014/main" id="{00000000-0008-0000-0200-00002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69" name="4 CuadroTexto">
          <a:extLst>
            <a:ext uri="{FF2B5EF4-FFF2-40B4-BE49-F238E27FC236}">
              <a16:creationId xmlns:a16="http://schemas.microsoft.com/office/drawing/2014/main" id="{00000000-0008-0000-0200-00002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0" name="5 CuadroTexto">
          <a:extLst>
            <a:ext uri="{FF2B5EF4-FFF2-40B4-BE49-F238E27FC236}">
              <a16:creationId xmlns:a16="http://schemas.microsoft.com/office/drawing/2014/main" id="{00000000-0008-0000-0200-00002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1" name="6 CuadroTexto">
          <a:extLst>
            <a:ext uri="{FF2B5EF4-FFF2-40B4-BE49-F238E27FC236}">
              <a16:creationId xmlns:a16="http://schemas.microsoft.com/office/drawing/2014/main" id="{00000000-0008-0000-0200-00002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2" name="2 CuadroTexto">
          <a:extLst>
            <a:ext uri="{FF2B5EF4-FFF2-40B4-BE49-F238E27FC236}">
              <a16:creationId xmlns:a16="http://schemas.microsoft.com/office/drawing/2014/main" id="{00000000-0008-0000-0200-00002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3" name="3 CuadroTexto">
          <a:extLst>
            <a:ext uri="{FF2B5EF4-FFF2-40B4-BE49-F238E27FC236}">
              <a16:creationId xmlns:a16="http://schemas.microsoft.com/office/drawing/2014/main" id="{00000000-0008-0000-0200-00002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4" name="4 CuadroTexto">
          <a:extLst>
            <a:ext uri="{FF2B5EF4-FFF2-40B4-BE49-F238E27FC236}">
              <a16:creationId xmlns:a16="http://schemas.microsoft.com/office/drawing/2014/main" id="{00000000-0008-0000-0200-00002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5" name="5 CuadroTexto">
          <a:extLst>
            <a:ext uri="{FF2B5EF4-FFF2-40B4-BE49-F238E27FC236}">
              <a16:creationId xmlns:a16="http://schemas.microsoft.com/office/drawing/2014/main" id="{00000000-0008-0000-0200-00002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6" name="6 CuadroTexto">
          <a:extLst>
            <a:ext uri="{FF2B5EF4-FFF2-40B4-BE49-F238E27FC236}">
              <a16:creationId xmlns:a16="http://schemas.microsoft.com/office/drawing/2014/main" id="{00000000-0008-0000-0200-00002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7" name="1 CuadroTexto">
          <a:extLst>
            <a:ext uri="{FF2B5EF4-FFF2-40B4-BE49-F238E27FC236}">
              <a16:creationId xmlns:a16="http://schemas.microsoft.com/office/drawing/2014/main" id="{00000000-0008-0000-0200-00002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8" name="2 CuadroTexto">
          <a:extLst>
            <a:ext uri="{FF2B5EF4-FFF2-40B4-BE49-F238E27FC236}">
              <a16:creationId xmlns:a16="http://schemas.microsoft.com/office/drawing/2014/main" id="{00000000-0008-0000-0200-00002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79" name="3 CuadroTexto">
          <a:extLst>
            <a:ext uri="{FF2B5EF4-FFF2-40B4-BE49-F238E27FC236}">
              <a16:creationId xmlns:a16="http://schemas.microsoft.com/office/drawing/2014/main" id="{00000000-0008-0000-0200-00002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0" name="4 CuadroTexto">
          <a:extLst>
            <a:ext uri="{FF2B5EF4-FFF2-40B4-BE49-F238E27FC236}">
              <a16:creationId xmlns:a16="http://schemas.microsoft.com/office/drawing/2014/main" id="{00000000-0008-0000-0200-00002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1" name="5 CuadroTexto">
          <a:extLst>
            <a:ext uri="{FF2B5EF4-FFF2-40B4-BE49-F238E27FC236}">
              <a16:creationId xmlns:a16="http://schemas.microsoft.com/office/drawing/2014/main" id="{00000000-0008-0000-0200-00002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2" name="6 CuadroTexto">
          <a:extLst>
            <a:ext uri="{FF2B5EF4-FFF2-40B4-BE49-F238E27FC236}">
              <a16:creationId xmlns:a16="http://schemas.microsoft.com/office/drawing/2014/main" id="{00000000-0008-0000-0200-00002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3" name="3 CuadroTexto">
          <a:extLst>
            <a:ext uri="{FF2B5EF4-FFF2-40B4-BE49-F238E27FC236}">
              <a16:creationId xmlns:a16="http://schemas.microsoft.com/office/drawing/2014/main" id="{00000000-0008-0000-0200-00002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4" name="4 CuadroTexto">
          <a:extLst>
            <a:ext uri="{FF2B5EF4-FFF2-40B4-BE49-F238E27FC236}">
              <a16:creationId xmlns:a16="http://schemas.microsoft.com/office/drawing/2014/main" id="{00000000-0008-0000-0200-00003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5" name="5 CuadroTexto">
          <a:extLst>
            <a:ext uri="{FF2B5EF4-FFF2-40B4-BE49-F238E27FC236}">
              <a16:creationId xmlns:a16="http://schemas.microsoft.com/office/drawing/2014/main" id="{00000000-0008-0000-0200-00003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6" name="6 CuadroTexto">
          <a:extLst>
            <a:ext uri="{FF2B5EF4-FFF2-40B4-BE49-F238E27FC236}">
              <a16:creationId xmlns:a16="http://schemas.microsoft.com/office/drawing/2014/main" id="{00000000-0008-0000-0200-00003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7" name="1 CuadroTexto">
          <a:extLst>
            <a:ext uri="{FF2B5EF4-FFF2-40B4-BE49-F238E27FC236}">
              <a16:creationId xmlns:a16="http://schemas.microsoft.com/office/drawing/2014/main" id="{00000000-0008-0000-0200-00003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8" name="2 CuadroTexto">
          <a:extLst>
            <a:ext uri="{FF2B5EF4-FFF2-40B4-BE49-F238E27FC236}">
              <a16:creationId xmlns:a16="http://schemas.microsoft.com/office/drawing/2014/main" id="{00000000-0008-0000-0200-00003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89" name="3 CuadroTexto">
          <a:extLst>
            <a:ext uri="{FF2B5EF4-FFF2-40B4-BE49-F238E27FC236}">
              <a16:creationId xmlns:a16="http://schemas.microsoft.com/office/drawing/2014/main" id="{00000000-0008-0000-0200-00003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0" name="4 CuadroTexto">
          <a:extLst>
            <a:ext uri="{FF2B5EF4-FFF2-40B4-BE49-F238E27FC236}">
              <a16:creationId xmlns:a16="http://schemas.microsoft.com/office/drawing/2014/main" id="{00000000-0008-0000-0200-00003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1" name="5 CuadroTexto">
          <a:extLst>
            <a:ext uri="{FF2B5EF4-FFF2-40B4-BE49-F238E27FC236}">
              <a16:creationId xmlns:a16="http://schemas.microsoft.com/office/drawing/2014/main" id="{00000000-0008-0000-0200-00003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2" name="6 CuadroTexto">
          <a:extLst>
            <a:ext uri="{FF2B5EF4-FFF2-40B4-BE49-F238E27FC236}">
              <a16:creationId xmlns:a16="http://schemas.microsoft.com/office/drawing/2014/main" id="{00000000-0008-0000-0200-00003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3" name="2 CuadroTexto">
          <a:extLst>
            <a:ext uri="{FF2B5EF4-FFF2-40B4-BE49-F238E27FC236}">
              <a16:creationId xmlns:a16="http://schemas.microsoft.com/office/drawing/2014/main" id="{00000000-0008-0000-0200-00003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4" name="3 CuadroTexto">
          <a:extLst>
            <a:ext uri="{FF2B5EF4-FFF2-40B4-BE49-F238E27FC236}">
              <a16:creationId xmlns:a16="http://schemas.microsoft.com/office/drawing/2014/main" id="{00000000-0008-0000-0200-00003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5" name="4 CuadroTexto">
          <a:extLst>
            <a:ext uri="{FF2B5EF4-FFF2-40B4-BE49-F238E27FC236}">
              <a16:creationId xmlns:a16="http://schemas.microsoft.com/office/drawing/2014/main" id="{00000000-0008-0000-0200-00003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6" name="5 CuadroTexto">
          <a:extLst>
            <a:ext uri="{FF2B5EF4-FFF2-40B4-BE49-F238E27FC236}">
              <a16:creationId xmlns:a16="http://schemas.microsoft.com/office/drawing/2014/main" id="{00000000-0008-0000-0200-00003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7" name="6 CuadroTexto">
          <a:extLst>
            <a:ext uri="{FF2B5EF4-FFF2-40B4-BE49-F238E27FC236}">
              <a16:creationId xmlns:a16="http://schemas.microsoft.com/office/drawing/2014/main" id="{00000000-0008-0000-0200-00003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8" name="1 CuadroTexto">
          <a:extLst>
            <a:ext uri="{FF2B5EF4-FFF2-40B4-BE49-F238E27FC236}">
              <a16:creationId xmlns:a16="http://schemas.microsoft.com/office/drawing/2014/main" id="{00000000-0008-0000-0200-00003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599" name="2 CuadroTexto">
          <a:extLst>
            <a:ext uri="{FF2B5EF4-FFF2-40B4-BE49-F238E27FC236}">
              <a16:creationId xmlns:a16="http://schemas.microsoft.com/office/drawing/2014/main" id="{00000000-0008-0000-0200-00003F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0" name="3 CuadroTexto">
          <a:extLst>
            <a:ext uri="{FF2B5EF4-FFF2-40B4-BE49-F238E27FC236}">
              <a16:creationId xmlns:a16="http://schemas.microsoft.com/office/drawing/2014/main" id="{00000000-0008-0000-0200-000040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1" name="4 CuadroTexto">
          <a:extLst>
            <a:ext uri="{FF2B5EF4-FFF2-40B4-BE49-F238E27FC236}">
              <a16:creationId xmlns:a16="http://schemas.microsoft.com/office/drawing/2014/main" id="{00000000-0008-0000-0200-000041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2" name="5 CuadroTexto">
          <a:extLst>
            <a:ext uri="{FF2B5EF4-FFF2-40B4-BE49-F238E27FC236}">
              <a16:creationId xmlns:a16="http://schemas.microsoft.com/office/drawing/2014/main" id="{00000000-0008-0000-0200-000042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3" name="6 CuadroTexto">
          <a:extLst>
            <a:ext uri="{FF2B5EF4-FFF2-40B4-BE49-F238E27FC236}">
              <a16:creationId xmlns:a16="http://schemas.microsoft.com/office/drawing/2014/main" id="{00000000-0008-0000-0200-000043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4" name="2 CuadroTexto">
          <a:extLst>
            <a:ext uri="{FF2B5EF4-FFF2-40B4-BE49-F238E27FC236}">
              <a16:creationId xmlns:a16="http://schemas.microsoft.com/office/drawing/2014/main" id="{00000000-0008-0000-0200-000044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5" name="3 CuadroTexto">
          <a:extLst>
            <a:ext uri="{FF2B5EF4-FFF2-40B4-BE49-F238E27FC236}">
              <a16:creationId xmlns:a16="http://schemas.microsoft.com/office/drawing/2014/main" id="{00000000-0008-0000-0200-000045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6" name="4 CuadroTexto">
          <a:extLst>
            <a:ext uri="{FF2B5EF4-FFF2-40B4-BE49-F238E27FC236}">
              <a16:creationId xmlns:a16="http://schemas.microsoft.com/office/drawing/2014/main" id="{00000000-0008-0000-0200-000046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7" name="5 CuadroTexto">
          <a:extLst>
            <a:ext uri="{FF2B5EF4-FFF2-40B4-BE49-F238E27FC236}">
              <a16:creationId xmlns:a16="http://schemas.microsoft.com/office/drawing/2014/main" id="{00000000-0008-0000-0200-000047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8" name="6 CuadroTexto">
          <a:extLst>
            <a:ext uri="{FF2B5EF4-FFF2-40B4-BE49-F238E27FC236}">
              <a16:creationId xmlns:a16="http://schemas.microsoft.com/office/drawing/2014/main" id="{00000000-0008-0000-0200-000048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09" name="1 CuadroTexto">
          <a:extLst>
            <a:ext uri="{FF2B5EF4-FFF2-40B4-BE49-F238E27FC236}">
              <a16:creationId xmlns:a16="http://schemas.microsoft.com/office/drawing/2014/main" id="{00000000-0008-0000-0200-000049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0" name="2 CuadroTexto">
          <a:extLst>
            <a:ext uri="{FF2B5EF4-FFF2-40B4-BE49-F238E27FC236}">
              <a16:creationId xmlns:a16="http://schemas.microsoft.com/office/drawing/2014/main" id="{00000000-0008-0000-0200-00004A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1" name="3 CuadroTexto">
          <a:extLst>
            <a:ext uri="{FF2B5EF4-FFF2-40B4-BE49-F238E27FC236}">
              <a16:creationId xmlns:a16="http://schemas.microsoft.com/office/drawing/2014/main" id="{00000000-0008-0000-0200-00004B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2" name="4 CuadroTexto">
          <a:extLst>
            <a:ext uri="{FF2B5EF4-FFF2-40B4-BE49-F238E27FC236}">
              <a16:creationId xmlns:a16="http://schemas.microsoft.com/office/drawing/2014/main" id="{00000000-0008-0000-0200-00004C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3" name="5 CuadroTexto">
          <a:extLst>
            <a:ext uri="{FF2B5EF4-FFF2-40B4-BE49-F238E27FC236}">
              <a16:creationId xmlns:a16="http://schemas.microsoft.com/office/drawing/2014/main" id="{00000000-0008-0000-0200-00004D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48</xdr:row>
      <xdr:rowOff>0</xdr:rowOff>
    </xdr:from>
    <xdr:ext cx="184731" cy="264560"/>
    <xdr:sp macro="" textlink="">
      <xdr:nvSpPr>
        <xdr:cNvPr id="1614" name="6 CuadroTexto">
          <a:extLst>
            <a:ext uri="{FF2B5EF4-FFF2-40B4-BE49-F238E27FC236}">
              <a16:creationId xmlns:a16="http://schemas.microsoft.com/office/drawing/2014/main" id="{00000000-0008-0000-0200-00004E060000}"/>
            </a:ext>
          </a:extLst>
        </xdr:cNvPr>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5" name="3 CuadroTexto">
          <a:extLst>
            <a:ext uri="{FF2B5EF4-FFF2-40B4-BE49-F238E27FC236}">
              <a16:creationId xmlns:a16="http://schemas.microsoft.com/office/drawing/2014/main" id="{00000000-0008-0000-0200-00004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6" name="4 CuadroTexto">
          <a:extLst>
            <a:ext uri="{FF2B5EF4-FFF2-40B4-BE49-F238E27FC236}">
              <a16:creationId xmlns:a16="http://schemas.microsoft.com/office/drawing/2014/main" id="{00000000-0008-0000-0200-00005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7" name="5 CuadroTexto">
          <a:extLst>
            <a:ext uri="{FF2B5EF4-FFF2-40B4-BE49-F238E27FC236}">
              <a16:creationId xmlns:a16="http://schemas.microsoft.com/office/drawing/2014/main" id="{00000000-0008-0000-0200-00005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8" name="6 CuadroTexto">
          <a:extLst>
            <a:ext uri="{FF2B5EF4-FFF2-40B4-BE49-F238E27FC236}">
              <a16:creationId xmlns:a16="http://schemas.microsoft.com/office/drawing/2014/main" id="{00000000-0008-0000-0200-00005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9" name="1 CuadroTexto">
          <a:extLst>
            <a:ext uri="{FF2B5EF4-FFF2-40B4-BE49-F238E27FC236}">
              <a16:creationId xmlns:a16="http://schemas.microsoft.com/office/drawing/2014/main" id="{00000000-0008-0000-0200-00005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0" name="2 CuadroTexto">
          <a:extLst>
            <a:ext uri="{FF2B5EF4-FFF2-40B4-BE49-F238E27FC236}">
              <a16:creationId xmlns:a16="http://schemas.microsoft.com/office/drawing/2014/main" id="{00000000-0008-0000-0200-00005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1" name="3 CuadroTexto">
          <a:extLst>
            <a:ext uri="{FF2B5EF4-FFF2-40B4-BE49-F238E27FC236}">
              <a16:creationId xmlns:a16="http://schemas.microsoft.com/office/drawing/2014/main" id="{00000000-0008-0000-0200-00005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2" name="4 CuadroTexto">
          <a:extLst>
            <a:ext uri="{FF2B5EF4-FFF2-40B4-BE49-F238E27FC236}">
              <a16:creationId xmlns:a16="http://schemas.microsoft.com/office/drawing/2014/main" id="{00000000-0008-0000-0200-00005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3" name="5 CuadroTexto">
          <a:extLst>
            <a:ext uri="{FF2B5EF4-FFF2-40B4-BE49-F238E27FC236}">
              <a16:creationId xmlns:a16="http://schemas.microsoft.com/office/drawing/2014/main" id="{00000000-0008-0000-0200-00005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4" name="6 CuadroTexto">
          <a:extLst>
            <a:ext uri="{FF2B5EF4-FFF2-40B4-BE49-F238E27FC236}">
              <a16:creationId xmlns:a16="http://schemas.microsoft.com/office/drawing/2014/main" id="{00000000-0008-0000-0200-00005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5" name="2 CuadroTexto">
          <a:extLst>
            <a:ext uri="{FF2B5EF4-FFF2-40B4-BE49-F238E27FC236}">
              <a16:creationId xmlns:a16="http://schemas.microsoft.com/office/drawing/2014/main" id="{00000000-0008-0000-0200-00005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6" name="3 CuadroTexto">
          <a:extLst>
            <a:ext uri="{FF2B5EF4-FFF2-40B4-BE49-F238E27FC236}">
              <a16:creationId xmlns:a16="http://schemas.microsoft.com/office/drawing/2014/main" id="{00000000-0008-0000-0200-00005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7" name="4 CuadroTexto">
          <a:extLst>
            <a:ext uri="{FF2B5EF4-FFF2-40B4-BE49-F238E27FC236}">
              <a16:creationId xmlns:a16="http://schemas.microsoft.com/office/drawing/2014/main" id="{00000000-0008-0000-0200-00005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8" name="5 CuadroTexto">
          <a:extLst>
            <a:ext uri="{FF2B5EF4-FFF2-40B4-BE49-F238E27FC236}">
              <a16:creationId xmlns:a16="http://schemas.microsoft.com/office/drawing/2014/main" id="{00000000-0008-0000-0200-00005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9" name="6 CuadroTexto">
          <a:extLst>
            <a:ext uri="{FF2B5EF4-FFF2-40B4-BE49-F238E27FC236}">
              <a16:creationId xmlns:a16="http://schemas.microsoft.com/office/drawing/2014/main" id="{00000000-0008-0000-0200-00005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0" name="1 CuadroTexto">
          <a:extLst>
            <a:ext uri="{FF2B5EF4-FFF2-40B4-BE49-F238E27FC236}">
              <a16:creationId xmlns:a16="http://schemas.microsoft.com/office/drawing/2014/main" id="{00000000-0008-0000-0200-00005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1" name="2 CuadroTexto">
          <a:extLst>
            <a:ext uri="{FF2B5EF4-FFF2-40B4-BE49-F238E27FC236}">
              <a16:creationId xmlns:a16="http://schemas.microsoft.com/office/drawing/2014/main" id="{00000000-0008-0000-0200-00005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2" name="3 CuadroTexto">
          <a:extLst>
            <a:ext uri="{FF2B5EF4-FFF2-40B4-BE49-F238E27FC236}">
              <a16:creationId xmlns:a16="http://schemas.microsoft.com/office/drawing/2014/main" id="{00000000-0008-0000-0200-00006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3" name="4 CuadroTexto">
          <a:extLst>
            <a:ext uri="{FF2B5EF4-FFF2-40B4-BE49-F238E27FC236}">
              <a16:creationId xmlns:a16="http://schemas.microsoft.com/office/drawing/2014/main" id="{00000000-0008-0000-0200-00006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4" name="5 CuadroTexto">
          <a:extLst>
            <a:ext uri="{FF2B5EF4-FFF2-40B4-BE49-F238E27FC236}">
              <a16:creationId xmlns:a16="http://schemas.microsoft.com/office/drawing/2014/main" id="{00000000-0008-0000-0200-00006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5" name="6 CuadroTexto">
          <a:extLst>
            <a:ext uri="{FF2B5EF4-FFF2-40B4-BE49-F238E27FC236}">
              <a16:creationId xmlns:a16="http://schemas.microsoft.com/office/drawing/2014/main" id="{00000000-0008-0000-0200-00006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6" name="2 CuadroTexto">
          <a:extLst>
            <a:ext uri="{FF2B5EF4-FFF2-40B4-BE49-F238E27FC236}">
              <a16:creationId xmlns:a16="http://schemas.microsoft.com/office/drawing/2014/main" id="{00000000-0008-0000-0200-00006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7" name="3 CuadroTexto">
          <a:extLst>
            <a:ext uri="{FF2B5EF4-FFF2-40B4-BE49-F238E27FC236}">
              <a16:creationId xmlns:a16="http://schemas.microsoft.com/office/drawing/2014/main" id="{00000000-0008-0000-0200-00006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8" name="4 CuadroTexto">
          <a:extLst>
            <a:ext uri="{FF2B5EF4-FFF2-40B4-BE49-F238E27FC236}">
              <a16:creationId xmlns:a16="http://schemas.microsoft.com/office/drawing/2014/main" id="{00000000-0008-0000-0200-00006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9" name="5 CuadroTexto">
          <a:extLst>
            <a:ext uri="{FF2B5EF4-FFF2-40B4-BE49-F238E27FC236}">
              <a16:creationId xmlns:a16="http://schemas.microsoft.com/office/drawing/2014/main" id="{00000000-0008-0000-0200-00006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0" name="6 CuadroTexto">
          <a:extLst>
            <a:ext uri="{FF2B5EF4-FFF2-40B4-BE49-F238E27FC236}">
              <a16:creationId xmlns:a16="http://schemas.microsoft.com/office/drawing/2014/main" id="{00000000-0008-0000-0200-00006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1" name="1 CuadroTexto">
          <a:extLst>
            <a:ext uri="{FF2B5EF4-FFF2-40B4-BE49-F238E27FC236}">
              <a16:creationId xmlns:a16="http://schemas.microsoft.com/office/drawing/2014/main" id="{00000000-0008-0000-0200-00006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2" name="2 CuadroTexto">
          <a:extLst>
            <a:ext uri="{FF2B5EF4-FFF2-40B4-BE49-F238E27FC236}">
              <a16:creationId xmlns:a16="http://schemas.microsoft.com/office/drawing/2014/main" id="{00000000-0008-0000-0200-00006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3" name="3 CuadroTexto">
          <a:extLst>
            <a:ext uri="{FF2B5EF4-FFF2-40B4-BE49-F238E27FC236}">
              <a16:creationId xmlns:a16="http://schemas.microsoft.com/office/drawing/2014/main" id="{00000000-0008-0000-0200-00006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4" name="4 CuadroTexto">
          <a:extLst>
            <a:ext uri="{FF2B5EF4-FFF2-40B4-BE49-F238E27FC236}">
              <a16:creationId xmlns:a16="http://schemas.microsoft.com/office/drawing/2014/main" id="{00000000-0008-0000-0200-00006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5" name="5 CuadroTexto">
          <a:extLst>
            <a:ext uri="{FF2B5EF4-FFF2-40B4-BE49-F238E27FC236}">
              <a16:creationId xmlns:a16="http://schemas.microsoft.com/office/drawing/2014/main" id="{00000000-0008-0000-0200-00006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6" name="6 CuadroTexto">
          <a:extLst>
            <a:ext uri="{FF2B5EF4-FFF2-40B4-BE49-F238E27FC236}">
              <a16:creationId xmlns:a16="http://schemas.microsoft.com/office/drawing/2014/main" id="{00000000-0008-0000-0200-00006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7" name="3 CuadroTexto">
          <a:extLst>
            <a:ext uri="{FF2B5EF4-FFF2-40B4-BE49-F238E27FC236}">
              <a16:creationId xmlns:a16="http://schemas.microsoft.com/office/drawing/2014/main" id="{00000000-0008-0000-0200-00006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8" name="4 CuadroTexto">
          <a:extLst>
            <a:ext uri="{FF2B5EF4-FFF2-40B4-BE49-F238E27FC236}">
              <a16:creationId xmlns:a16="http://schemas.microsoft.com/office/drawing/2014/main" id="{00000000-0008-0000-0200-00007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9" name="5 CuadroTexto">
          <a:extLst>
            <a:ext uri="{FF2B5EF4-FFF2-40B4-BE49-F238E27FC236}">
              <a16:creationId xmlns:a16="http://schemas.microsoft.com/office/drawing/2014/main" id="{00000000-0008-0000-0200-00007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0" name="6 CuadroTexto">
          <a:extLst>
            <a:ext uri="{FF2B5EF4-FFF2-40B4-BE49-F238E27FC236}">
              <a16:creationId xmlns:a16="http://schemas.microsoft.com/office/drawing/2014/main" id="{00000000-0008-0000-0200-00007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1" name="1 CuadroTexto">
          <a:extLst>
            <a:ext uri="{FF2B5EF4-FFF2-40B4-BE49-F238E27FC236}">
              <a16:creationId xmlns:a16="http://schemas.microsoft.com/office/drawing/2014/main" id="{00000000-0008-0000-0200-00007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2" name="2 CuadroTexto">
          <a:extLst>
            <a:ext uri="{FF2B5EF4-FFF2-40B4-BE49-F238E27FC236}">
              <a16:creationId xmlns:a16="http://schemas.microsoft.com/office/drawing/2014/main" id="{00000000-0008-0000-0200-00007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3" name="3 CuadroTexto">
          <a:extLst>
            <a:ext uri="{FF2B5EF4-FFF2-40B4-BE49-F238E27FC236}">
              <a16:creationId xmlns:a16="http://schemas.microsoft.com/office/drawing/2014/main" id="{00000000-0008-0000-0200-00007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4" name="4 CuadroTexto">
          <a:extLst>
            <a:ext uri="{FF2B5EF4-FFF2-40B4-BE49-F238E27FC236}">
              <a16:creationId xmlns:a16="http://schemas.microsoft.com/office/drawing/2014/main" id="{00000000-0008-0000-0200-00007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5" name="5 CuadroTexto">
          <a:extLst>
            <a:ext uri="{FF2B5EF4-FFF2-40B4-BE49-F238E27FC236}">
              <a16:creationId xmlns:a16="http://schemas.microsoft.com/office/drawing/2014/main" id="{00000000-0008-0000-0200-00007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6" name="6 CuadroTexto">
          <a:extLst>
            <a:ext uri="{FF2B5EF4-FFF2-40B4-BE49-F238E27FC236}">
              <a16:creationId xmlns:a16="http://schemas.microsoft.com/office/drawing/2014/main" id="{00000000-0008-0000-0200-00007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7" name="2 CuadroTexto">
          <a:extLst>
            <a:ext uri="{FF2B5EF4-FFF2-40B4-BE49-F238E27FC236}">
              <a16:creationId xmlns:a16="http://schemas.microsoft.com/office/drawing/2014/main" id="{00000000-0008-0000-0200-00007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8" name="3 CuadroTexto">
          <a:extLst>
            <a:ext uri="{FF2B5EF4-FFF2-40B4-BE49-F238E27FC236}">
              <a16:creationId xmlns:a16="http://schemas.microsoft.com/office/drawing/2014/main" id="{00000000-0008-0000-0200-00007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9" name="4 CuadroTexto">
          <a:extLst>
            <a:ext uri="{FF2B5EF4-FFF2-40B4-BE49-F238E27FC236}">
              <a16:creationId xmlns:a16="http://schemas.microsoft.com/office/drawing/2014/main" id="{00000000-0008-0000-0200-00007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0" name="5 CuadroTexto">
          <a:extLst>
            <a:ext uri="{FF2B5EF4-FFF2-40B4-BE49-F238E27FC236}">
              <a16:creationId xmlns:a16="http://schemas.microsoft.com/office/drawing/2014/main" id="{00000000-0008-0000-0200-00007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1" name="6 CuadroTexto">
          <a:extLst>
            <a:ext uri="{FF2B5EF4-FFF2-40B4-BE49-F238E27FC236}">
              <a16:creationId xmlns:a16="http://schemas.microsoft.com/office/drawing/2014/main" id="{00000000-0008-0000-0200-00007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2" name="1 CuadroTexto">
          <a:extLst>
            <a:ext uri="{FF2B5EF4-FFF2-40B4-BE49-F238E27FC236}">
              <a16:creationId xmlns:a16="http://schemas.microsoft.com/office/drawing/2014/main" id="{00000000-0008-0000-0200-00007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3" name="2 CuadroTexto">
          <a:extLst>
            <a:ext uri="{FF2B5EF4-FFF2-40B4-BE49-F238E27FC236}">
              <a16:creationId xmlns:a16="http://schemas.microsoft.com/office/drawing/2014/main" id="{00000000-0008-0000-0200-00007F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4" name="3 CuadroTexto">
          <a:extLst>
            <a:ext uri="{FF2B5EF4-FFF2-40B4-BE49-F238E27FC236}">
              <a16:creationId xmlns:a16="http://schemas.microsoft.com/office/drawing/2014/main" id="{00000000-0008-0000-0200-000080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5" name="4 CuadroTexto">
          <a:extLst>
            <a:ext uri="{FF2B5EF4-FFF2-40B4-BE49-F238E27FC236}">
              <a16:creationId xmlns:a16="http://schemas.microsoft.com/office/drawing/2014/main" id="{00000000-0008-0000-0200-000081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6" name="5 CuadroTexto">
          <a:extLst>
            <a:ext uri="{FF2B5EF4-FFF2-40B4-BE49-F238E27FC236}">
              <a16:creationId xmlns:a16="http://schemas.microsoft.com/office/drawing/2014/main" id="{00000000-0008-0000-0200-000082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7" name="6 CuadroTexto">
          <a:extLst>
            <a:ext uri="{FF2B5EF4-FFF2-40B4-BE49-F238E27FC236}">
              <a16:creationId xmlns:a16="http://schemas.microsoft.com/office/drawing/2014/main" id="{00000000-0008-0000-0200-000083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8" name="2 CuadroTexto">
          <a:extLst>
            <a:ext uri="{FF2B5EF4-FFF2-40B4-BE49-F238E27FC236}">
              <a16:creationId xmlns:a16="http://schemas.microsoft.com/office/drawing/2014/main" id="{00000000-0008-0000-0200-000084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9" name="3 CuadroTexto">
          <a:extLst>
            <a:ext uri="{FF2B5EF4-FFF2-40B4-BE49-F238E27FC236}">
              <a16:creationId xmlns:a16="http://schemas.microsoft.com/office/drawing/2014/main" id="{00000000-0008-0000-0200-000085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0" name="4 CuadroTexto">
          <a:extLst>
            <a:ext uri="{FF2B5EF4-FFF2-40B4-BE49-F238E27FC236}">
              <a16:creationId xmlns:a16="http://schemas.microsoft.com/office/drawing/2014/main" id="{00000000-0008-0000-0200-000086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1" name="5 CuadroTexto">
          <a:extLst>
            <a:ext uri="{FF2B5EF4-FFF2-40B4-BE49-F238E27FC236}">
              <a16:creationId xmlns:a16="http://schemas.microsoft.com/office/drawing/2014/main" id="{00000000-0008-0000-0200-000087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2" name="6 CuadroTexto">
          <a:extLst>
            <a:ext uri="{FF2B5EF4-FFF2-40B4-BE49-F238E27FC236}">
              <a16:creationId xmlns:a16="http://schemas.microsoft.com/office/drawing/2014/main" id="{00000000-0008-0000-0200-000088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3" name="1 CuadroTexto">
          <a:extLst>
            <a:ext uri="{FF2B5EF4-FFF2-40B4-BE49-F238E27FC236}">
              <a16:creationId xmlns:a16="http://schemas.microsoft.com/office/drawing/2014/main" id="{00000000-0008-0000-0200-000089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4" name="2 CuadroTexto">
          <a:extLst>
            <a:ext uri="{FF2B5EF4-FFF2-40B4-BE49-F238E27FC236}">
              <a16:creationId xmlns:a16="http://schemas.microsoft.com/office/drawing/2014/main" id="{00000000-0008-0000-0200-00008A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5" name="3 CuadroTexto">
          <a:extLst>
            <a:ext uri="{FF2B5EF4-FFF2-40B4-BE49-F238E27FC236}">
              <a16:creationId xmlns:a16="http://schemas.microsoft.com/office/drawing/2014/main" id="{00000000-0008-0000-0200-00008B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6" name="4 CuadroTexto">
          <a:extLst>
            <a:ext uri="{FF2B5EF4-FFF2-40B4-BE49-F238E27FC236}">
              <a16:creationId xmlns:a16="http://schemas.microsoft.com/office/drawing/2014/main" id="{00000000-0008-0000-0200-00008C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7" name="5 CuadroTexto">
          <a:extLst>
            <a:ext uri="{FF2B5EF4-FFF2-40B4-BE49-F238E27FC236}">
              <a16:creationId xmlns:a16="http://schemas.microsoft.com/office/drawing/2014/main" id="{00000000-0008-0000-0200-00008D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8" name="6 CuadroTexto">
          <a:extLst>
            <a:ext uri="{FF2B5EF4-FFF2-40B4-BE49-F238E27FC236}">
              <a16:creationId xmlns:a16="http://schemas.microsoft.com/office/drawing/2014/main" id="{00000000-0008-0000-0200-00008E060000}"/>
            </a:ext>
          </a:extLst>
        </xdr:cNvPr>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79" name="2 CuadroTexto">
          <a:extLst>
            <a:ext uri="{FF2B5EF4-FFF2-40B4-BE49-F238E27FC236}">
              <a16:creationId xmlns:a16="http://schemas.microsoft.com/office/drawing/2014/main" id="{00000000-0008-0000-0200-00008F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0" name="3 CuadroTexto">
          <a:extLst>
            <a:ext uri="{FF2B5EF4-FFF2-40B4-BE49-F238E27FC236}">
              <a16:creationId xmlns:a16="http://schemas.microsoft.com/office/drawing/2014/main" id="{00000000-0008-0000-0200-000090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1" name="4 CuadroTexto">
          <a:extLst>
            <a:ext uri="{FF2B5EF4-FFF2-40B4-BE49-F238E27FC236}">
              <a16:creationId xmlns:a16="http://schemas.microsoft.com/office/drawing/2014/main" id="{00000000-0008-0000-0200-000091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2" name="5 CuadroTexto">
          <a:extLst>
            <a:ext uri="{FF2B5EF4-FFF2-40B4-BE49-F238E27FC236}">
              <a16:creationId xmlns:a16="http://schemas.microsoft.com/office/drawing/2014/main" id="{00000000-0008-0000-0200-000092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3" name="6 CuadroTexto">
          <a:extLst>
            <a:ext uri="{FF2B5EF4-FFF2-40B4-BE49-F238E27FC236}">
              <a16:creationId xmlns:a16="http://schemas.microsoft.com/office/drawing/2014/main" id="{00000000-0008-0000-0200-000093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4" name="1 CuadroTexto">
          <a:extLst>
            <a:ext uri="{FF2B5EF4-FFF2-40B4-BE49-F238E27FC236}">
              <a16:creationId xmlns:a16="http://schemas.microsoft.com/office/drawing/2014/main" id="{00000000-0008-0000-0200-000094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5" name="2 CuadroTexto">
          <a:extLst>
            <a:ext uri="{FF2B5EF4-FFF2-40B4-BE49-F238E27FC236}">
              <a16:creationId xmlns:a16="http://schemas.microsoft.com/office/drawing/2014/main" id="{00000000-0008-0000-0200-000095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6" name="3 CuadroTexto">
          <a:extLst>
            <a:ext uri="{FF2B5EF4-FFF2-40B4-BE49-F238E27FC236}">
              <a16:creationId xmlns:a16="http://schemas.microsoft.com/office/drawing/2014/main" id="{00000000-0008-0000-0200-000096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7" name="4 CuadroTexto">
          <a:extLst>
            <a:ext uri="{FF2B5EF4-FFF2-40B4-BE49-F238E27FC236}">
              <a16:creationId xmlns:a16="http://schemas.microsoft.com/office/drawing/2014/main" id="{00000000-0008-0000-0200-000097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8" name="5 CuadroTexto">
          <a:extLst>
            <a:ext uri="{FF2B5EF4-FFF2-40B4-BE49-F238E27FC236}">
              <a16:creationId xmlns:a16="http://schemas.microsoft.com/office/drawing/2014/main" id="{00000000-0008-0000-0200-000098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689" name="6 CuadroTexto">
          <a:extLst>
            <a:ext uri="{FF2B5EF4-FFF2-40B4-BE49-F238E27FC236}">
              <a16:creationId xmlns:a16="http://schemas.microsoft.com/office/drawing/2014/main" id="{00000000-0008-0000-0200-000099060000}"/>
            </a:ext>
          </a:extLst>
        </xdr:cNvPr>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0" name="2 CuadroTexto">
          <a:extLst>
            <a:ext uri="{FF2B5EF4-FFF2-40B4-BE49-F238E27FC236}">
              <a16:creationId xmlns:a16="http://schemas.microsoft.com/office/drawing/2014/main" id="{00000000-0008-0000-0200-00009A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1" name="3 CuadroTexto">
          <a:extLst>
            <a:ext uri="{FF2B5EF4-FFF2-40B4-BE49-F238E27FC236}">
              <a16:creationId xmlns:a16="http://schemas.microsoft.com/office/drawing/2014/main" id="{00000000-0008-0000-0200-00009B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2" name="4 CuadroTexto">
          <a:extLst>
            <a:ext uri="{FF2B5EF4-FFF2-40B4-BE49-F238E27FC236}">
              <a16:creationId xmlns:a16="http://schemas.microsoft.com/office/drawing/2014/main" id="{00000000-0008-0000-0200-00009C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3" name="5 CuadroTexto">
          <a:extLst>
            <a:ext uri="{FF2B5EF4-FFF2-40B4-BE49-F238E27FC236}">
              <a16:creationId xmlns:a16="http://schemas.microsoft.com/office/drawing/2014/main" id="{00000000-0008-0000-0200-00009D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4" name="6 CuadroTexto">
          <a:extLst>
            <a:ext uri="{FF2B5EF4-FFF2-40B4-BE49-F238E27FC236}">
              <a16:creationId xmlns:a16="http://schemas.microsoft.com/office/drawing/2014/main" id="{00000000-0008-0000-0200-00009E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5" name="1 CuadroTexto">
          <a:extLst>
            <a:ext uri="{FF2B5EF4-FFF2-40B4-BE49-F238E27FC236}">
              <a16:creationId xmlns:a16="http://schemas.microsoft.com/office/drawing/2014/main" id="{00000000-0008-0000-0200-00009F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6" name="2 CuadroTexto">
          <a:extLst>
            <a:ext uri="{FF2B5EF4-FFF2-40B4-BE49-F238E27FC236}">
              <a16:creationId xmlns:a16="http://schemas.microsoft.com/office/drawing/2014/main" id="{00000000-0008-0000-0200-0000A0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7" name="3 CuadroTexto">
          <a:extLst>
            <a:ext uri="{FF2B5EF4-FFF2-40B4-BE49-F238E27FC236}">
              <a16:creationId xmlns:a16="http://schemas.microsoft.com/office/drawing/2014/main" id="{00000000-0008-0000-0200-0000A1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8" name="4 CuadroTexto">
          <a:extLst>
            <a:ext uri="{FF2B5EF4-FFF2-40B4-BE49-F238E27FC236}">
              <a16:creationId xmlns:a16="http://schemas.microsoft.com/office/drawing/2014/main" id="{00000000-0008-0000-0200-0000A2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699" name="5 CuadroTexto">
          <a:extLst>
            <a:ext uri="{FF2B5EF4-FFF2-40B4-BE49-F238E27FC236}">
              <a16:creationId xmlns:a16="http://schemas.microsoft.com/office/drawing/2014/main" id="{00000000-0008-0000-0200-0000A3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22</xdr:row>
      <xdr:rowOff>0</xdr:rowOff>
    </xdr:from>
    <xdr:ext cx="184731" cy="264560"/>
    <xdr:sp macro="" textlink="">
      <xdr:nvSpPr>
        <xdr:cNvPr id="1700" name="6 CuadroTexto">
          <a:extLst>
            <a:ext uri="{FF2B5EF4-FFF2-40B4-BE49-F238E27FC236}">
              <a16:creationId xmlns:a16="http://schemas.microsoft.com/office/drawing/2014/main" id="{00000000-0008-0000-0200-0000A4060000}"/>
            </a:ext>
          </a:extLst>
        </xdr:cNvPr>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1" name="4 CuadroTexto">
          <a:extLst>
            <a:ext uri="{FF2B5EF4-FFF2-40B4-BE49-F238E27FC236}">
              <a16:creationId xmlns:a16="http://schemas.microsoft.com/office/drawing/2014/main" id="{00000000-0008-0000-0200-0000A5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2" name="5 CuadroTexto">
          <a:extLst>
            <a:ext uri="{FF2B5EF4-FFF2-40B4-BE49-F238E27FC236}">
              <a16:creationId xmlns:a16="http://schemas.microsoft.com/office/drawing/2014/main" id="{00000000-0008-0000-0200-0000A6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3" name="6 CuadroTexto">
          <a:extLst>
            <a:ext uri="{FF2B5EF4-FFF2-40B4-BE49-F238E27FC236}">
              <a16:creationId xmlns:a16="http://schemas.microsoft.com/office/drawing/2014/main" id="{00000000-0008-0000-0200-0000A7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4" name="1 CuadroTexto">
          <a:extLst>
            <a:ext uri="{FF2B5EF4-FFF2-40B4-BE49-F238E27FC236}">
              <a16:creationId xmlns:a16="http://schemas.microsoft.com/office/drawing/2014/main" id="{00000000-0008-0000-0200-0000A8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5" name="2 CuadroTexto">
          <a:extLst>
            <a:ext uri="{FF2B5EF4-FFF2-40B4-BE49-F238E27FC236}">
              <a16:creationId xmlns:a16="http://schemas.microsoft.com/office/drawing/2014/main" id="{00000000-0008-0000-0200-0000A9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6" name="3 CuadroTexto">
          <a:extLst>
            <a:ext uri="{FF2B5EF4-FFF2-40B4-BE49-F238E27FC236}">
              <a16:creationId xmlns:a16="http://schemas.microsoft.com/office/drawing/2014/main" id="{00000000-0008-0000-0200-0000AA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7" name="4 CuadroTexto">
          <a:extLst>
            <a:ext uri="{FF2B5EF4-FFF2-40B4-BE49-F238E27FC236}">
              <a16:creationId xmlns:a16="http://schemas.microsoft.com/office/drawing/2014/main" id="{00000000-0008-0000-0200-0000AB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8" name="5 CuadroTexto">
          <a:extLst>
            <a:ext uri="{FF2B5EF4-FFF2-40B4-BE49-F238E27FC236}">
              <a16:creationId xmlns:a16="http://schemas.microsoft.com/office/drawing/2014/main" id="{00000000-0008-0000-0200-0000AC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1709" name="6 CuadroTexto">
          <a:extLst>
            <a:ext uri="{FF2B5EF4-FFF2-40B4-BE49-F238E27FC236}">
              <a16:creationId xmlns:a16="http://schemas.microsoft.com/office/drawing/2014/main" id="{00000000-0008-0000-0200-0000AD060000}"/>
            </a:ext>
          </a:extLst>
        </xdr:cNvPr>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0" name="2 CuadroTexto">
          <a:extLst>
            <a:ext uri="{FF2B5EF4-FFF2-40B4-BE49-F238E27FC236}">
              <a16:creationId xmlns:a16="http://schemas.microsoft.com/office/drawing/2014/main" id="{00000000-0008-0000-0200-0000AE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1" name="3 CuadroTexto">
          <a:extLst>
            <a:ext uri="{FF2B5EF4-FFF2-40B4-BE49-F238E27FC236}">
              <a16:creationId xmlns:a16="http://schemas.microsoft.com/office/drawing/2014/main" id="{00000000-0008-0000-0200-0000AF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2" name="4 CuadroTexto">
          <a:extLst>
            <a:ext uri="{FF2B5EF4-FFF2-40B4-BE49-F238E27FC236}">
              <a16:creationId xmlns:a16="http://schemas.microsoft.com/office/drawing/2014/main" id="{00000000-0008-0000-0200-0000B0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3" name="5 CuadroTexto">
          <a:extLst>
            <a:ext uri="{FF2B5EF4-FFF2-40B4-BE49-F238E27FC236}">
              <a16:creationId xmlns:a16="http://schemas.microsoft.com/office/drawing/2014/main" id="{00000000-0008-0000-0200-0000B1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4" name="6 CuadroTexto">
          <a:extLst>
            <a:ext uri="{FF2B5EF4-FFF2-40B4-BE49-F238E27FC236}">
              <a16:creationId xmlns:a16="http://schemas.microsoft.com/office/drawing/2014/main" id="{00000000-0008-0000-0200-0000B2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5" name="1 CuadroTexto">
          <a:extLst>
            <a:ext uri="{FF2B5EF4-FFF2-40B4-BE49-F238E27FC236}">
              <a16:creationId xmlns:a16="http://schemas.microsoft.com/office/drawing/2014/main" id="{00000000-0008-0000-0200-0000B3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6" name="2 CuadroTexto">
          <a:extLst>
            <a:ext uri="{FF2B5EF4-FFF2-40B4-BE49-F238E27FC236}">
              <a16:creationId xmlns:a16="http://schemas.microsoft.com/office/drawing/2014/main" id="{00000000-0008-0000-0200-0000B4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7" name="3 CuadroTexto">
          <a:extLst>
            <a:ext uri="{FF2B5EF4-FFF2-40B4-BE49-F238E27FC236}">
              <a16:creationId xmlns:a16="http://schemas.microsoft.com/office/drawing/2014/main" id="{00000000-0008-0000-0200-0000B5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8" name="4 CuadroTexto">
          <a:extLst>
            <a:ext uri="{FF2B5EF4-FFF2-40B4-BE49-F238E27FC236}">
              <a16:creationId xmlns:a16="http://schemas.microsoft.com/office/drawing/2014/main" id="{00000000-0008-0000-0200-0000B6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19" name="5 CuadroTexto">
          <a:extLst>
            <a:ext uri="{FF2B5EF4-FFF2-40B4-BE49-F238E27FC236}">
              <a16:creationId xmlns:a16="http://schemas.microsoft.com/office/drawing/2014/main" id="{00000000-0008-0000-0200-0000B7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30</xdr:row>
      <xdr:rowOff>0</xdr:rowOff>
    </xdr:from>
    <xdr:ext cx="184731" cy="264560"/>
    <xdr:sp macro="" textlink="">
      <xdr:nvSpPr>
        <xdr:cNvPr id="1720" name="6 CuadroTexto">
          <a:extLst>
            <a:ext uri="{FF2B5EF4-FFF2-40B4-BE49-F238E27FC236}">
              <a16:creationId xmlns:a16="http://schemas.microsoft.com/office/drawing/2014/main" id="{00000000-0008-0000-0200-0000B8060000}"/>
            </a:ext>
          </a:extLst>
        </xdr:cNvPr>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123826</xdr:colOff>
      <xdr:row>0</xdr:row>
      <xdr:rowOff>0</xdr:rowOff>
    </xdr:from>
    <xdr:ext cx="533400" cy="857250"/>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533400" cy="857250"/>
        </a:xfrm>
        <a:prstGeom prst="rect">
          <a:avLst/>
        </a:prstGeom>
      </xdr:spPr>
    </xdr:pic>
    <xdr:clientData/>
  </xdr:oneCellAnchor>
  <xdr:oneCellAnchor>
    <xdr:from>
      <xdr:col>2</xdr:col>
      <xdr:colOff>266700</xdr:colOff>
      <xdr:row>28</xdr:row>
      <xdr:rowOff>0</xdr:rowOff>
    </xdr:from>
    <xdr:ext cx="184731" cy="264560"/>
    <xdr:sp macro="" textlink="">
      <xdr:nvSpPr>
        <xdr:cNvPr id="3" name="4 CuadroTexto">
          <a:extLst>
            <a:ext uri="{FF2B5EF4-FFF2-40B4-BE49-F238E27FC236}">
              <a16:creationId xmlns:a16="http://schemas.microsoft.com/office/drawing/2014/main" id="{00000000-0008-0000-0300-000003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4" name="5 CuadroTexto">
          <a:extLst>
            <a:ext uri="{FF2B5EF4-FFF2-40B4-BE49-F238E27FC236}">
              <a16:creationId xmlns:a16="http://schemas.microsoft.com/office/drawing/2014/main" id="{00000000-0008-0000-0300-000004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5" name="6 CuadroTexto">
          <a:extLst>
            <a:ext uri="{FF2B5EF4-FFF2-40B4-BE49-F238E27FC236}">
              <a16:creationId xmlns:a16="http://schemas.microsoft.com/office/drawing/2014/main" id="{00000000-0008-0000-0300-000005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6" name="1 CuadroTexto">
          <a:extLst>
            <a:ext uri="{FF2B5EF4-FFF2-40B4-BE49-F238E27FC236}">
              <a16:creationId xmlns:a16="http://schemas.microsoft.com/office/drawing/2014/main" id="{00000000-0008-0000-0300-000006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7" name="2 CuadroTexto">
          <a:extLst>
            <a:ext uri="{FF2B5EF4-FFF2-40B4-BE49-F238E27FC236}">
              <a16:creationId xmlns:a16="http://schemas.microsoft.com/office/drawing/2014/main" id="{00000000-0008-0000-0300-000007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8" name="3 CuadroTexto">
          <a:extLst>
            <a:ext uri="{FF2B5EF4-FFF2-40B4-BE49-F238E27FC236}">
              <a16:creationId xmlns:a16="http://schemas.microsoft.com/office/drawing/2014/main" id="{00000000-0008-0000-0300-000008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9" name="4 CuadroTexto">
          <a:extLst>
            <a:ext uri="{FF2B5EF4-FFF2-40B4-BE49-F238E27FC236}">
              <a16:creationId xmlns:a16="http://schemas.microsoft.com/office/drawing/2014/main" id="{00000000-0008-0000-0300-000009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10" name="5 CuadroTexto">
          <a:extLst>
            <a:ext uri="{FF2B5EF4-FFF2-40B4-BE49-F238E27FC236}">
              <a16:creationId xmlns:a16="http://schemas.microsoft.com/office/drawing/2014/main" id="{00000000-0008-0000-0300-00000A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28</xdr:row>
      <xdr:rowOff>0</xdr:rowOff>
    </xdr:from>
    <xdr:ext cx="184731" cy="264560"/>
    <xdr:sp macro="" textlink="">
      <xdr:nvSpPr>
        <xdr:cNvPr id="11" name="6 CuadroTexto">
          <a:extLst>
            <a:ext uri="{FF2B5EF4-FFF2-40B4-BE49-F238E27FC236}">
              <a16:creationId xmlns:a16="http://schemas.microsoft.com/office/drawing/2014/main" id="{00000000-0008-0000-0300-00000B000000}"/>
            </a:ext>
          </a:extLst>
        </xdr:cNvPr>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2" name="2 CuadroTexto">
          <a:extLst>
            <a:ext uri="{FF2B5EF4-FFF2-40B4-BE49-F238E27FC236}">
              <a16:creationId xmlns:a16="http://schemas.microsoft.com/office/drawing/2014/main" id="{00000000-0008-0000-0300-00000C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3" name="3 CuadroTexto">
          <a:extLst>
            <a:ext uri="{FF2B5EF4-FFF2-40B4-BE49-F238E27FC236}">
              <a16:creationId xmlns:a16="http://schemas.microsoft.com/office/drawing/2014/main" id="{00000000-0008-0000-0300-00000D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4" name="4 CuadroTexto">
          <a:extLst>
            <a:ext uri="{FF2B5EF4-FFF2-40B4-BE49-F238E27FC236}">
              <a16:creationId xmlns:a16="http://schemas.microsoft.com/office/drawing/2014/main" id="{00000000-0008-0000-0300-00000E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5" name="5 CuadroTexto">
          <a:extLst>
            <a:ext uri="{FF2B5EF4-FFF2-40B4-BE49-F238E27FC236}">
              <a16:creationId xmlns:a16="http://schemas.microsoft.com/office/drawing/2014/main" id="{00000000-0008-0000-0300-00000F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6" name="6 CuadroTexto">
          <a:extLst>
            <a:ext uri="{FF2B5EF4-FFF2-40B4-BE49-F238E27FC236}">
              <a16:creationId xmlns:a16="http://schemas.microsoft.com/office/drawing/2014/main" id="{00000000-0008-0000-0300-000010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7" name="1 CuadroTexto">
          <a:extLst>
            <a:ext uri="{FF2B5EF4-FFF2-40B4-BE49-F238E27FC236}">
              <a16:creationId xmlns:a16="http://schemas.microsoft.com/office/drawing/2014/main" id="{00000000-0008-0000-0300-000011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8" name="2 CuadroTexto">
          <a:extLst>
            <a:ext uri="{FF2B5EF4-FFF2-40B4-BE49-F238E27FC236}">
              <a16:creationId xmlns:a16="http://schemas.microsoft.com/office/drawing/2014/main" id="{00000000-0008-0000-0300-000012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9" name="3 CuadroTexto">
          <a:extLst>
            <a:ext uri="{FF2B5EF4-FFF2-40B4-BE49-F238E27FC236}">
              <a16:creationId xmlns:a16="http://schemas.microsoft.com/office/drawing/2014/main" id="{00000000-0008-0000-0300-000013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0" name="4 CuadroTexto">
          <a:extLst>
            <a:ext uri="{FF2B5EF4-FFF2-40B4-BE49-F238E27FC236}">
              <a16:creationId xmlns:a16="http://schemas.microsoft.com/office/drawing/2014/main" id="{00000000-0008-0000-0300-000014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1" name="5 CuadroTexto">
          <a:extLst>
            <a:ext uri="{FF2B5EF4-FFF2-40B4-BE49-F238E27FC236}">
              <a16:creationId xmlns:a16="http://schemas.microsoft.com/office/drawing/2014/main" id="{00000000-0008-0000-0300-000015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 name="6 CuadroTexto">
          <a:extLst>
            <a:ext uri="{FF2B5EF4-FFF2-40B4-BE49-F238E27FC236}">
              <a16:creationId xmlns:a16="http://schemas.microsoft.com/office/drawing/2014/main" id="{00000000-0008-0000-0300-000016000000}"/>
            </a:ext>
          </a:extLst>
        </xdr:cNvPr>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3" name="2 CuadroTexto">
          <a:extLst>
            <a:ext uri="{FF2B5EF4-FFF2-40B4-BE49-F238E27FC236}">
              <a16:creationId xmlns:a16="http://schemas.microsoft.com/office/drawing/2014/main" id="{00000000-0008-0000-0300-000017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4" name="3 CuadroTexto">
          <a:extLst>
            <a:ext uri="{FF2B5EF4-FFF2-40B4-BE49-F238E27FC236}">
              <a16:creationId xmlns:a16="http://schemas.microsoft.com/office/drawing/2014/main" id="{00000000-0008-0000-0300-000018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5" name="4 CuadroTexto">
          <a:extLst>
            <a:ext uri="{FF2B5EF4-FFF2-40B4-BE49-F238E27FC236}">
              <a16:creationId xmlns:a16="http://schemas.microsoft.com/office/drawing/2014/main" id="{00000000-0008-0000-0300-000019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6" name="5 CuadroTexto">
          <a:extLst>
            <a:ext uri="{FF2B5EF4-FFF2-40B4-BE49-F238E27FC236}">
              <a16:creationId xmlns:a16="http://schemas.microsoft.com/office/drawing/2014/main" id="{00000000-0008-0000-0300-00001A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7" name="6 CuadroTexto">
          <a:extLst>
            <a:ext uri="{FF2B5EF4-FFF2-40B4-BE49-F238E27FC236}">
              <a16:creationId xmlns:a16="http://schemas.microsoft.com/office/drawing/2014/main" id="{00000000-0008-0000-0300-00001B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8" name="1 CuadroTexto">
          <a:extLst>
            <a:ext uri="{FF2B5EF4-FFF2-40B4-BE49-F238E27FC236}">
              <a16:creationId xmlns:a16="http://schemas.microsoft.com/office/drawing/2014/main" id="{00000000-0008-0000-0300-00001C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29" name="2 CuadroTexto">
          <a:extLst>
            <a:ext uri="{FF2B5EF4-FFF2-40B4-BE49-F238E27FC236}">
              <a16:creationId xmlns:a16="http://schemas.microsoft.com/office/drawing/2014/main" id="{00000000-0008-0000-0300-00001D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0" name="3 CuadroTexto">
          <a:extLst>
            <a:ext uri="{FF2B5EF4-FFF2-40B4-BE49-F238E27FC236}">
              <a16:creationId xmlns:a16="http://schemas.microsoft.com/office/drawing/2014/main" id="{00000000-0008-0000-0300-00001E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1" name="4 CuadroTexto">
          <a:extLst>
            <a:ext uri="{FF2B5EF4-FFF2-40B4-BE49-F238E27FC236}">
              <a16:creationId xmlns:a16="http://schemas.microsoft.com/office/drawing/2014/main" id="{00000000-0008-0000-0300-00001F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2" name="5 CuadroTexto">
          <a:extLst>
            <a:ext uri="{FF2B5EF4-FFF2-40B4-BE49-F238E27FC236}">
              <a16:creationId xmlns:a16="http://schemas.microsoft.com/office/drawing/2014/main" id="{00000000-0008-0000-0300-000020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18</xdr:row>
      <xdr:rowOff>0</xdr:rowOff>
    </xdr:from>
    <xdr:ext cx="184731" cy="264560"/>
    <xdr:sp macro="" textlink="">
      <xdr:nvSpPr>
        <xdr:cNvPr id="33" name="6 CuadroTexto">
          <a:extLst>
            <a:ext uri="{FF2B5EF4-FFF2-40B4-BE49-F238E27FC236}">
              <a16:creationId xmlns:a16="http://schemas.microsoft.com/office/drawing/2014/main" id="{00000000-0008-0000-0300-000021000000}"/>
            </a:ext>
          </a:extLst>
        </xdr:cNvPr>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4" name="3 CuadroTexto">
          <a:extLst>
            <a:ext uri="{FF2B5EF4-FFF2-40B4-BE49-F238E27FC236}">
              <a16:creationId xmlns:a16="http://schemas.microsoft.com/office/drawing/2014/main" id="{00000000-0008-0000-0300-00002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5" name="4 CuadroTexto">
          <a:extLst>
            <a:ext uri="{FF2B5EF4-FFF2-40B4-BE49-F238E27FC236}">
              <a16:creationId xmlns:a16="http://schemas.microsoft.com/office/drawing/2014/main" id="{00000000-0008-0000-0300-00002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6" name="5 CuadroTexto">
          <a:extLst>
            <a:ext uri="{FF2B5EF4-FFF2-40B4-BE49-F238E27FC236}">
              <a16:creationId xmlns:a16="http://schemas.microsoft.com/office/drawing/2014/main" id="{00000000-0008-0000-0300-00002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7" name="6 CuadroTexto">
          <a:extLst>
            <a:ext uri="{FF2B5EF4-FFF2-40B4-BE49-F238E27FC236}">
              <a16:creationId xmlns:a16="http://schemas.microsoft.com/office/drawing/2014/main" id="{00000000-0008-0000-0300-00002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8" name="1 CuadroTexto">
          <a:extLst>
            <a:ext uri="{FF2B5EF4-FFF2-40B4-BE49-F238E27FC236}">
              <a16:creationId xmlns:a16="http://schemas.microsoft.com/office/drawing/2014/main" id="{00000000-0008-0000-0300-00002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39" name="2 CuadroTexto">
          <a:extLst>
            <a:ext uri="{FF2B5EF4-FFF2-40B4-BE49-F238E27FC236}">
              <a16:creationId xmlns:a16="http://schemas.microsoft.com/office/drawing/2014/main" id="{00000000-0008-0000-0300-00002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0" name="3 CuadroTexto">
          <a:extLst>
            <a:ext uri="{FF2B5EF4-FFF2-40B4-BE49-F238E27FC236}">
              <a16:creationId xmlns:a16="http://schemas.microsoft.com/office/drawing/2014/main" id="{00000000-0008-0000-0300-00002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1" name="4 CuadroTexto">
          <a:extLst>
            <a:ext uri="{FF2B5EF4-FFF2-40B4-BE49-F238E27FC236}">
              <a16:creationId xmlns:a16="http://schemas.microsoft.com/office/drawing/2014/main" id="{00000000-0008-0000-0300-00002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2" name="5 CuadroTexto">
          <a:extLst>
            <a:ext uri="{FF2B5EF4-FFF2-40B4-BE49-F238E27FC236}">
              <a16:creationId xmlns:a16="http://schemas.microsoft.com/office/drawing/2014/main" id="{00000000-0008-0000-0300-00002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3" name="6 CuadroTexto">
          <a:extLst>
            <a:ext uri="{FF2B5EF4-FFF2-40B4-BE49-F238E27FC236}">
              <a16:creationId xmlns:a16="http://schemas.microsoft.com/office/drawing/2014/main" id="{00000000-0008-0000-0300-00002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4" name="2 CuadroTexto">
          <a:extLst>
            <a:ext uri="{FF2B5EF4-FFF2-40B4-BE49-F238E27FC236}">
              <a16:creationId xmlns:a16="http://schemas.microsoft.com/office/drawing/2014/main" id="{00000000-0008-0000-0300-00002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5" name="3 CuadroTexto">
          <a:extLst>
            <a:ext uri="{FF2B5EF4-FFF2-40B4-BE49-F238E27FC236}">
              <a16:creationId xmlns:a16="http://schemas.microsoft.com/office/drawing/2014/main" id="{00000000-0008-0000-0300-00002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6" name="4 CuadroTexto">
          <a:extLst>
            <a:ext uri="{FF2B5EF4-FFF2-40B4-BE49-F238E27FC236}">
              <a16:creationId xmlns:a16="http://schemas.microsoft.com/office/drawing/2014/main" id="{00000000-0008-0000-0300-00002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7" name="5 CuadroTexto">
          <a:extLst>
            <a:ext uri="{FF2B5EF4-FFF2-40B4-BE49-F238E27FC236}">
              <a16:creationId xmlns:a16="http://schemas.microsoft.com/office/drawing/2014/main" id="{00000000-0008-0000-0300-00002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8" name="6 CuadroTexto">
          <a:extLst>
            <a:ext uri="{FF2B5EF4-FFF2-40B4-BE49-F238E27FC236}">
              <a16:creationId xmlns:a16="http://schemas.microsoft.com/office/drawing/2014/main" id="{00000000-0008-0000-0300-00003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49" name="1 CuadroTexto">
          <a:extLst>
            <a:ext uri="{FF2B5EF4-FFF2-40B4-BE49-F238E27FC236}">
              <a16:creationId xmlns:a16="http://schemas.microsoft.com/office/drawing/2014/main" id="{00000000-0008-0000-0300-00003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0" name="2 CuadroTexto">
          <a:extLst>
            <a:ext uri="{FF2B5EF4-FFF2-40B4-BE49-F238E27FC236}">
              <a16:creationId xmlns:a16="http://schemas.microsoft.com/office/drawing/2014/main" id="{00000000-0008-0000-0300-00003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1" name="3 CuadroTexto">
          <a:extLst>
            <a:ext uri="{FF2B5EF4-FFF2-40B4-BE49-F238E27FC236}">
              <a16:creationId xmlns:a16="http://schemas.microsoft.com/office/drawing/2014/main" id="{00000000-0008-0000-0300-00003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2" name="4 CuadroTexto">
          <a:extLst>
            <a:ext uri="{FF2B5EF4-FFF2-40B4-BE49-F238E27FC236}">
              <a16:creationId xmlns:a16="http://schemas.microsoft.com/office/drawing/2014/main" id="{00000000-0008-0000-0300-00003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3" name="5 CuadroTexto">
          <a:extLst>
            <a:ext uri="{FF2B5EF4-FFF2-40B4-BE49-F238E27FC236}">
              <a16:creationId xmlns:a16="http://schemas.microsoft.com/office/drawing/2014/main" id="{00000000-0008-0000-0300-00003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4" name="6 CuadroTexto">
          <a:extLst>
            <a:ext uri="{FF2B5EF4-FFF2-40B4-BE49-F238E27FC236}">
              <a16:creationId xmlns:a16="http://schemas.microsoft.com/office/drawing/2014/main" id="{00000000-0008-0000-0300-00003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5" name="2 CuadroTexto">
          <a:extLst>
            <a:ext uri="{FF2B5EF4-FFF2-40B4-BE49-F238E27FC236}">
              <a16:creationId xmlns:a16="http://schemas.microsoft.com/office/drawing/2014/main" id="{00000000-0008-0000-0300-00003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6" name="3 CuadroTexto">
          <a:extLst>
            <a:ext uri="{FF2B5EF4-FFF2-40B4-BE49-F238E27FC236}">
              <a16:creationId xmlns:a16="http://schemas.microsoft.com/office/drawing/2014/main" id="{00000000-0008-0000-0300-00003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7" name="4 CuadroTexto">
          <a:extLst>
            <a:ext uri="{FF2B5EF4-FFF2-40B4-BE49-F238E27FC236}">
              <a16:creationId xmlns:a16="http://schemas.microsoft.com/office/drawing/2014/main" id="{00000000-0008-0000-0300-00003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8" name="5 CuadroTexto">
          <a:extLst>
            <a:ext uri="{FF2B5EF4-FFF2-40B4-BE49-F238E27FC236}">
              <a16:creationId xmlns:a16="http://schemas.microsoft.com/office/drawing/2014/main" id="{00000000-0008-0000-0300-00003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59" name="6 CuadroTexto">
          <a:extLst>
            <a:ext uri="{FF2B5EF4-FFF2-40B4-BE49-F238E27FC236}">
              <a16:creationId xmlns:a16="http://schemas.microsoft.com/office/drawing/2014/main" id="{00000000-0008-0000-0300-00003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0" name="1 CuadroTexto">
          <a:extLst>
            <a:ext uri="{FF2B5EF4-FFF2-40B4-BE49-F238E27FC236}">
              <a16:creationId xmlns:a16="http://schemas.microsoft.com/office/drawing/2014/main" id="{00000000-0008-0000-0300-00003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1" name="2 CuadroTexto">
          <a:extLst>
            <a:ext uri="{FF2B5EF4-FFF2-40B4-BE49-F238E27FC236}">
              <a16:creationId xmlns:a16="http://schemas.microsoft.com/office/drawing/2014/main" id="{00000000-0008-0000-0300-00003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2" name="3 CuadroTexto">
          <a:extLst>
            <a:ext uri="{FF2B5EF4-FFF2-40B4-BE49-F238E27FC236}">
              <a16:creationId xmlns:a16="http://schemas.microsoft.com/office/drawing/2014/main" id="{00000000-0008-0000-0300-00003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3" name="4 CuadroTexto">
          <a:extLst>
            <a:ext uri="{FF2B5EF4-FFF2-40B4-BE49-F238E27FC236}">
              <a16:creationId xmlns:a16="http://schemas.microsoft.com/office/drawing/2014/main" id="{00000000-0008-0000-0300-00003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4" name="5 CuadroTexto">
          <a:extLst>
            <a:ext uri="{FF2B5EF4-FFF2-40B4-BE49-F238E27FC236}">
              <a16:creationId xmlns:a16="http://schemas.microsoft.com/office/drawing/2014/main" id="{00000000-0008-0000-0300-00004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5" name="6 CuadroTexto">
          <a:extLst>
            <a:ext uri="{FF2B5EF4-FFF2-40B4-BE49-F238E27FC236}">
              <a16:creationId xmlns:a16="http://schemas.microsoft.com/office/drawing/2014/main" id="{00000000-0008-0000-0300-00004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6" name="3 CuadroTexto">
          <a:extLst>
            <a:ext uri="{FF2B5EF4-FFF2-40B4-BE49-F238E27FC236}">
              <a16:creationId xmlns:a16="http://schemas.microsoft.com/office/drawing/2014/main" id="{00000000-0008-0000-0300-00004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7" name="4 CuadroTexto">
          <a:extLst>
            <a:ext uri="{FF2B5EF4-FFF2-40B4-BE49-F238E27FC236}">
              <a16:creationId xmlns:a16="http://schemas.microsoft.com/office/drawing/2014/main" id="{00000000-0008-0000-0300-00004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8" name="5 CuadroTexto">
          <a:extLst>
            <a:ext uri="{FF2B5EF4-FFF2-40B4-BE49-F238E27FC236}">
              <a16:creationId xmlns:a16="http://schemas.microsoft.com/office/drawing/2014/main" id="{00000000-0008-0000-0300-00004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69" name="6 CuadroTexto">
          <a:extLst>
            <a:ext uri="{FF2B5EF4-FFF2-40B4-BE49-F238E27FC236}">
              <a16:creationId xmlns:a16="http://schemas.microsoft.com/office/drawing/2014/main" id="{00000000-0008-0000-0300-00004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0" name="1 CuadroTexto">
          <a:extLst>
            <a:ext uri="{FF2B5EF4-FFF2-40B4-BE49-F238E27FC236}">
              <a16:creationId xmlns:a16="http://schemas.microsoft.com/office/drawing/2014/main" id="{00000000-0008-0000-0300-00004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1" name="2 CuadroTexto">
          <a:extLst>
            <a:ext uri="{FF2B5EF4-FFF2-40B4-BE49-F238E27FC236}">
              <a16:creationId xmlns:a16="http://schemas.microsoft.com/office/drawing/2014/main" id="{00000000-0008-0000-0300-00004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2" name="3 CuadroTexto">
          <a:extLst>
            <a:ext uri="{FF2B5EF4-FFF2-40B4-BE49-F238E27FC236}">
              <a16:creationId xmlns:a16="http://schemas.microsoft.com/office/drawing/2014/main" id="{00000000-0008-0000-0300-00004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3" name="4 CuadroTexto">
          <a:extLst>
            <a:ext uri="{FF2B5EF4-FFF2-40B4-BE49-F238E27FC236}">
              <a16:creationId xmlns:a16="http://schemas.microsoft.com/office/drawing/2014/main" id="{00000000-0008-0000-0300-00004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4" name="5 CuadroTexto">
          <a:extLst>
            <a:ext uri="{FF2B5EF4-FFF2-40B4-BE49-F238E27FC236}">
              <a16:creationId xmlns:a16="http://schemas.microsoft.com/office/drawing/2014/main" id="{00000000-0008-0000-0300-00004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5" name="6 CuadroTexto">
          <a:extLst>
            <a:ext uri="{FF2B5EF4-FFF2-40B4-BE49-F238E27FC236}">
              <a16:creationId xmlns:a16="http://schemas.microsoft.com/office/drawing/2014/main" id="{00000000-0008-0000-0300-00004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6" name="2 CuadroTexto">
          <a:extLst>
            <a:ext uri="{FF2B5EF4-FFF2-40B4-BE49-F238E27FC236}">
              <a16:creationId xmlns:a16="http://schemas.microsoft.com/office/drawing/2014/main" id="{00000000-0008-0000-0300-00004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7" name="3 CuadroTexto">
          <a:extLst>
            <a:ext uri="{FF2B5EF4-FFF2-40B4-BE49-F238E27FC236}">
              <a16:creationId xmlns:a16="http://schemas.microsoft.com/office/drawing/2014/main" id="{00000000-0008-0000-0300-00004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8" name="4 CuadroTexto">
          <a:extLst>
            <a:ext uri="{FF2B5EF4-FFF2-40B4-BE49-F238E27FC236}">
              <a16:creationId xmlns:a16="http://schemas.microsoft.com/office/drawing/2014/main" id="{00000000-0008-0000-0300-00004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79" name="5 CuadroTexto">
          <a:extLst>
            <a:ext uri="{FF2B5EF4-FFF2-40B4-BE49-F238E27FC236}">
              <a16:creationId xmlns:a16="http://schemas.microsoft.com/office/drawing/2014/main" id="{00000000-0008-0000-0300-00004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0" name="6 CuadroTexto">
          <a:extLst>
            <a:ext uri="{FF2B5EF4-FFF2-40B4-BE49-F238E27FC236}">
              <a16:creationId xmlns:a16="http://schemas.microsoft.com/office/drawing/2014/main" id="{00000000-0008-0000-0300-00005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1" name="1 CuadroTexto">
          <a:extLst>
            <a:ext uri="{FF2B5EF4-FFF2-40B4-BE49-F238E27FC236}">
              <a16:creationId xmlns:a16="http://schemas.microsoft.com/office/drawing/2014/main" id="{00000000-0008-0000-0300-000051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2" name="2 CuadroTexto">
          <a:extLst>
            <a:ext uri="{FF2B5EF4-FFF2-40B4-BE49-F238E27FC236}">
              <a16:creationId xmlns:a16="http://schemas.microsoft.com/office/drawing/2014/main" id="{00000000-0008-0000-0300-000052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3" name="3 CuadroTexto">
          <a:extLst>
            <a:ext uri="{FF2B5EF4-FFF2-40B4-BE49-F238E27FC236}">
              <a16:creationId xmlns:a16="http://schemas.microsoft.com/office/drawing/2014/main" id="{00000000-0008-0000-0300-000053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4" name="4 CuadroTexto">
          <a:extLst>
            <a:ext uri="{FF2B5EF4-FFF2-40B4-BE49-F238E27FC236}">
              <a16:creationId xmlns:a16="http://schemas.microsoft.com/office/drawing/2014/main" id="{00000000-0008-0000-0300-000054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5" name="5 CuadroTexto">
          <a:extLst>
            <a:ext uri="{FF2B5EF4-FFF2-40B4-BE49-F238E27FC236}">
              <a16:creationId xmlns:a16="http://schemas.microsoft.com/office/drawing/2014/main" id="{00000000-0008-0000-0300-000055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6" name="6 CuadroTexto">
          <a:extLst>
            <a:ext uri="{FF2B5EF4-FFF2-40B4-BE49-F238E27FC236}">
              <a16:creationId xmlns:a16="http://schemas.microsoft.com/office/drawing/2014/main" id="{00000000-0008-0000-0300-000056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7" name="2 CuadroTexto">
          <a:extLst>
            <a:ext uri="{FF2B5EF4-FFF2-40B4-BE49-F238E27FC236}">
              <a16:creationId xmlns:a16="http://schemas.microsoft.com/office/drawing/2014/main" id="{00000000-0008-0000-0300-000057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8" name="3 CuadroTexto">
          <a:extLst>
            <a:ext uri="{FF2B5EF4-FFF2-40B4-BE49-F238E27FC236}">
              <a16:creationId xmlns:a16="http://schemas.microsoft.com/office/drawing/2014/main" id="{00000000-0008-0000-0300-000058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89" name="4 CuadroTexto">
          <a:extLst>
            <a:ext uri="{FF2B5EF4-FFF2-40B4-BE49-F238E27FC236}">
              <a16:creationId xmlns:a16="http://schemas.microsoft.com/office/drawing/2014/main" id="{00000000-0008-0000-0300-000059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0" name="5 CuadroTexto">
          <a:extLst>
            <a:ext uri="{FF2B5EF4-FFF2-40B4-BE49-F238E27FC236}">
              <a16:creationId xmlns:a16="http://schemas.microsoft.com/office/drawing/2014/main" id="{00000000-0008-0000-0300-00005A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1" name="6 CuadroTexto">
          <a:extLst>
            <a:ext uri="{FF2B5EF4-FFF2-40B4-BE49-F238E27FC236}">
              <a16:creationId xmlns:a16="http://schemas.microsoft.com/office/drawing/2014/main" id="{00000000-0008-0000-0300-00005B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2" name="1 CuadroTexto">
          <a:extLst>
            <a:ext uri="{FF2B5EF4-FFF2-40B4-BE49-F238E27FC236}">
              <a16:creationId xmlns:a16="http://schemas.microsoft.com/office/drawing/2014/main" id="{00000000-0008-0000-0300-00005C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3" name="2 CuadroTexto">
          <a:extLst>
            <a:ext uri="{FF2B5EF4-FFF2-40B4-BE49-F238E27FC236}">
              <a16:creationId xmlns:a16="http://schemas.microsoft.com/office/drawing/2014/main" id="{00000000-0008-0000-0300-00005D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4" name="3 CuadroTexto">
          <a:extLst>
            <a:ext uri="{FF2B5EF4-FFF2-40B4-BE49-F238E27FC236}">
              <a16:creationId xmlns:a16="http://schemas.microsoft.com/office/drawing/2014/main" id="{00000000-0008-0000-0300-00005E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5" name="4 CuadroTexto">
          <a:extLst>
            <a:ext uri="{FF2B5EF4-FFF2-40B4-BE49-F238E27FC236}">
              <a16:creationId xmlns:a16="http://schemas.microsoft.com/office/drawing/2014/main" id="{00000000-0008-0000-0300-00005F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37</xdr:row>
      <xdr:rowOff>0</xdr:rowOff>
    </xdr:from>
    <xdr:ext cx="184731" cy="264560"/>
    <xdr:sp macro="" textlink="">
      <xdr:nvSpPr>
        <xdr:cNvPr id="96" name="5 CuadroTexto">
          <a:extLst>
            <a:ext uri="{FF2B5EF4-FFF2-40B4-BE49-F238E27FC236}">
              <a16:creationId xmlns:a16="http://schemas.microsoft.com/office/drawing/2014/main" id="{00000000-0008-0000-0300-000060000000}"/>
            </a:ext>
          </a:extLst>
        </xdr:cNvPr>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98" name="2 CuadroTexto">
          <a:extLst>
            <a:ext uri="{FF2B5EF4-FFF2-40B4-BE49-F238E27FC236}">
              <a16:creationId xmlns:a16="http://schemas.microsoft.com/office/drawing/2014/main" id="{00000000-0008-0000-0300-00006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99" name="3 CuadroTexto">
          <a:extLst>
            <a:ext uri="{FF2B5EF4-FFF2-40B4-BE49-F238E27FC236}">
              <a16:creationId xmlns:a16="http://schemas.microsoft.com/office/drawing/2014/main" id="{00000000-0008-0000-0300-00006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0" name="4 CuadroTexto">
          <a:extLst>
            <a:ext uri="{FF2B5EF4-FFF2-40B4-BE49-F238E27FC236}">
              <a16:creationId xmlns:a16="http://schemas.microsoft.com/office/drawing/2014/main" id="{00000000-0008-0000-0300-00006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1" name="5 CuadroTexto">
          <a:extLst>
            <a:ext uri="{FF2B5EF4-FFF2-40B4-BE49-F238E27FC236}">
              <a16:creationId xmlns:a16="http://schemas.microsoft.com/office/drawing/2014/main" id="{00000000-0008-0000-0300-00006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2" name="6 CuadroTexto">
          <a:extLst>
            <a:ext uri="{FF2B5EF4-FFF2-40B4-BE49-F238E27FC236}">
              <a16:creationId xmlns:a16="http://schemas.microsoft.com/office/drawing/2014/main" id="{00000000-0008-0000-0300-00006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3" name="1 CuadroTexto">
          <a:extLst>
            <a:ext uri="{FF2B5EF4-FFF2-40B4-BE49-F238E27FC236}">
              <a16:creationId xmlns:a16="http://schemas.microsoft.com/office/drawing/2014/main" id="{00000000-0008-0000-0300-00006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4" name="2 CuadroTexto">
          <a:extLst>
            <a:ext uri="{FF2B5EF4-FFF2-40B4-BE49-F238E27FC236}">
              <a16:creationId xmlns:a16="http://schemas.microsoft.com/office/drawing/2014/main" id="{00000000-0008-0000-0300-000068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5" name="3 CuadroTexto">
          <a:extLst>
            <a:ext uri="{FF2B5EF4-FFF2-40B4-BE49-F238E27FC236}">
              <a16:creationId xmlns:a16="http://schemas.microsoft.com/office/drawing/2014/main" id="{00000000-0008-0000-0300-000069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6" name="4 CuadroTexto">
          <a:extLst>
            <a:ext uri="{FF2B5EF4-FFF2-40B4-BE49-F238E27FC236}">
              <a16:creationId xmlns:a16="http://schemas.microsoft.com/office/drawing/2014/main" id="{00000000-0008-0000-0300-00006A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7" name="5 CuadroTexto">
          <a:extLst>
            <a:ext uri="{FF2B5EF4-FFF2-40B4-BE49-F238E27FC236}">
              <a16:creationId xmlns:a16="http://schemas.microsoft.com/office/drawing/2014/main" id="{00000000-0008-0000-0300-00006B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8" name="6 CuadroTexto">
          <a:extLst>
            <a:ext uri="{FF2B5EF4-FFF2-40B4-BE49-F238E27FC236}">
              <a16:creationId xmlns:a16="http://schemas.microsoft.com/office/drawing/2014/main" id="{00000000-0008-0000-0300-00006C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09" name="2 CuadroTexto">
          <a:extLst>
            <a:ext uri="{FF2B5EF4-FFF2-40B4-BE49-F238E27FC236}">
              <a16:creationId xmlns:a16="http://schemas.microsoft.com/office/drawing/2014/main" id="{00000000-0008-0000-0300-00006D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0" name="3 CuadroTexto">
          <a:extLst>
            <a:ext uri="{FF2B5EF4-FFF2-40B4-BE49-F238E27FC236}">
              <a16:creationId xmlns:a16="http://schemas.microsoft.com/office/drawing/2014/main" id="{00000000-0008-0000-0300-00006E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1" name="4 CuadroTexto">
          <a:extLst>
            <a:ext uri="{FF2B5EF4-FFF2-40B4-BE49-F238E27FC236}">
              <a16:creationId xmlns:a16="http://schemas.microsoft.com/office/drawing/2014/main" id="{00000000-0008-0000-0300-00006F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2" name="5 CuadroTexto">
          <a:extLst>
            <a:ext uri="{FF2B5EF4-FFF2-40B4-BE49-F238E27FC236}">
              <a16:creationId xmlns:a16="http://schemas.microsoft.com/office/drawing/2014/main" id="{00000000-0008-0000-0300-000070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3" name="6 CuadroTexto">
          <a:extLst>
            <a:ext uri="{FF2B5EF4-FFF2-40B4-BE49-F238E27FC236}">
              <a16:creationId xmlns:a16="http://schemas.microsoft.com/office/drawing/2014/main" id="{00000000-0008-0000-0300-000071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4" name="1 CuadroTexto">
          <a:extLst>
            <a:ext uri="{FF2B5EF4-FFF2-40B4-BE49-F238E27FC236}">
              <a16:creationId xmlns:a16="http://schemas.microsoft.com/office/drawing/2014/main" id="{00000000-0008-0000-0300-000072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5" name="2 CuadroTexto">
          <a:extLst>
            <a:ext uri="{FF2B5EF4-FFF2-40B4-BE49-F238E27FC236}">
              <a16:creationId xmlns:a16="http://schemas.microsoft.com/office/drawing/2014/main" id="{00000000-0008-0000-0300-000073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6" name="3 CuadroTexto">
          <a:extLst>
            <a:ext uri="{FF2B5EF4-FFF2-40B4-BE49-F238E27FC236}">
              <a16:creationId xmlns:a16="http://schemas.microsoft.com/office/drawing/2014/main" id="{00000000-0008-0000-0300-000074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7" name="4 CuadroTexto">
          <a:extLst>
            <a:ext uri="{FF2B5EF4-FFF2-40B4-BE49-F238E27FC236}">
              <a16:creationId xmlns:a16="http://schemas.microsoft.com/office/drawing/2014/main" id="{00000000-0008-0000-0300-000075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8" name="5 CuadroTexto">
          <a:extLst>
            <a:ext uri="{FF2B5EF4-FFF2-40B4-BE49-F238E27FC236}">
              <a16:creationId xmlns:a16="http://schemas.microsoft.com/office/drawing/2014/main" id="{00000000-0008-0000-0300-000076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119" name="6 CuadroTexto">
          <a:extLst>
            <a:ext uri="{FF2B5EF4-FFF2-40B4-BE49-F238E27FC236}">
              <a16:creationId xmlns:a16="http://schemas.microsoft.com/office/drawing/2014/main" id="{00000000-0008-0000-0300-000077000000}"/>
            </a:ext>
          </a:extLst>
        </xdr:cNvPr>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0" name="3 CuadroTexto">
          <a:extLst>
            <a:ext uri="{FF2B5EF4-FFF2-40B4-BE49-F238E27FC236}">
              <a16:creationId xmlns:a16="http://schemas.microsoft.com/office/drawing/2014/main" id="{00000000-0008-0000-0300-00007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1" name="4 CuadroTexto">
          <a:extLst>
            <a:ext uri="{FF2B5EF4-FFF2-40B4-BE49-F238E27FC236}">
              <a16:creationId xmlns:a16="http://schemas.microsoft.com/office/drawing/2014/main" id="{00000000-0008-0000-0300-00007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2" name="5 CuadroTexto">
          <a:extLst>
            <a:ext uri="{FF2B5EF4-FFF2-40B4-BE49-F238E27FC236}">
              <a16:creationId xmlns:a16="http://schemas.microsoft.com/office/drawing/2014/main" id="{00000000-0008-0000-0300-00007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3" name="6 CuadroTexto">
          <a:extLst>
            <a:ext uri="{FF2B5EF4-FFF2-40B4-BE49-F238E27FC236}">
              <a16:creationId xmlns:a16="http://schemas.microsoft.com/office/drawing/2014/main" id="{00000000-0008-0000-0300-00007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4" name="1 CuadroTexto">
          <a:extLst>
            <a:ext uri="{FF2B5EF4-FFF2-40B4-BE49-F238E27FC236}">
              <a16:creationId xmlns:a16="http://schemas.microsoft.com/office/drawing/2014/main" id="{00000000-0008-0000-0300-00007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5" name="2 CuadroTexto">
          <a:extLst>
            <a:ext uri="{FF2B5EF4-FFF2-40B4-BE49-F238E27FC236}">
              <a16:creationId xmlns:a16="http://schemas.microsoft.com/office/drawing/2014/main" id="{00000000-0008-0000-0300-00007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6" name="3 CuadroTexto">
          <a:extLst>
            <a:ext uri="{FF2B5EF4-FFF2-40B4-BE49-F238E27FC236}">
              <a16:creationId xmlns:a16="http://schemas.microsoft.com/office/drawing/2014/main" id="{00000000-0008-0000-0300-00007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7" name="4 CuadroTexto">
          <a:extLst>
            <a:ext uri="{FF2B5EF4-FFF2-40B4-BE49-F238E27FC236}">
              <a16:creationId xmlns:a16="http://schemas.microsoft.com/office/drawing/2014/main" id="{00000000-0008-0000-0300-00007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8" name="5 CuadroTexto">
          <a:extLst>
            <a:ext uri="{FF2B5EF4-FFF2-40B4-BE49-F238E27FC236}">
              <a16:creationId xmlns:a16="http://schemas.microsoft.com/office/drawing/2014/main" id="{00000000-0008-0000-0300-00008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29" name="6 CuadroTexto">
          <a:extLst>
            <a:ext uri="{FF2B5EF4-FFF2-40B4-BE49-F238E27FC236}">
              <a16:creationId xmlns:a16="http://schemas.microsoft.com/office/drawing/2014/main" id="{00000000-0008-0000-0300-00008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0" name="2 CuadroTexto">
          <a:extLst>
            <a:ext uri="{FF2B5EF4-FFF2-40B4-BE49-F238E27FC236}">
              <a16:creationId xmlns:a16="http://schemas.microsoft.com/office/drawing/2014/main" id="{00000000-0008-0000-0300-00008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1" name="3 CuadroTexto">
          <a:extLst>
            <a:ext uri="{FF2B5EF4-FFF2-40B4-BE49-F238E27FC236}">
              <a16:creationId xmlns:a16="http://schemas.microsoft.com/office/drawing/2014/main" id="{00000000-0008-0000-0300-00008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2" name="4 CuadroTexto">
          <a:extLst>
            <a:ext uri="{FF2B5EF4-FFF2-40B4-BE49-F238E27FC236}">
              <a16:creationId xmlns:a16="http://schemas.microsoft.com/office/drawing/2014/main" id="{00000000-0008-0000-0300-00008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3" name="5 CuadroTexto">
          <a:extLst>
            <a:ext uri="{FF2B5EF4-FFF2-40B4-BE49-F238E27FC236}">
              <a16:creationId xmlns:a16="http://schemas.microsoft.com/office/drawing/2014/main" id="{00000000-0008-0000-0300-00008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4" name="6 CuadroTexto">
          <a:extLst>
            <a:ext uri="{FF2B5EF4-FFF2-40B4-BE49-F238E27FC236}">
              <a16:creationId xmlns:a16="http://schemas.microsoft.com/office/drawing/2014/main" id="{00000000-0008-0000-0300-00008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5" name="1 CuadroTexto">
          <a:extLst>
            <a:ext uri="{FF2B5EF4-FFF2-40B4-BE49-F238E27FC236}">
              <a16:creationId xmlns:a16="http://schemas.microsoft.com/office/drawing/2014/main" id="{00000000-0008-0000-0300-00008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6" name="2 CuadroTexto">
          <a:extLst>
            <a:ext uri="{FF2B5EF4-FFF2-40B4-BE49-F238E27FC236}">
              <a16:creationId xmlns:a16="http://schemas.microsoft.com/office/drawing/2014/main" id="{00000000-0008-0000-0300-00008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7" name="3 CuadroTexto">
          <a:extLst>
            <a:ext uri="{FF2B5EF4-FFF2-40B4-BE49-F238E27FC236}">
              <a16:creationId xmlns:a16="http://schemas.microsoft.com/office/drawing/2014/main" id="{00000000-0008-0000-0300-00008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8" name="4 CuadroTexto">
          <a:extLst>
            <a:ext uri="{FF2B5EF4-FFF2-40B4-BE49-F238E27FC236}">
              <a16:creationId xmlns:a16="http://schemas.microsoft.com/office/drawing/2014/main" id="{00000000-0008-0000-0300-00008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39" name="5 CuadroTexto">
          <a:extLst>
            <a:ext uri="{FF2B5EF4-FFF2-40B4-BE49-F238E27FC236}">
              <a16:creationId xmlns:a16="http://schemas.microsoft.com/office/drawing/2014/main" id="{00000000-0008-0000-0300-00008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0" name="6 CuadroTexto">
          <a:extLst>
            <a:ext uri="{FF2B5EF4-FFF2-40B4-BE49-F238E27FC236}">
              <a16:creationId xmlns:a16="http://schemas.microsoft.com/office/drawing/2014/main" id="{00000000-0008-0000-0300-00008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1" name="2 CuadroTexto">
          <a:extLst>
            <a:ext uri="{FF2B5EF4-FFF2-40B4-BE49-F238E27FC236}">
              <a16:creationId xmlns:a16="http://schemas.microsoft.com/office/drawing/2014/main" id="{00000000-0008-0000-0300-00008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2" name="3 CuadroTexto">
          <a:extLst>
            <a:ext uri="{FF2B5EF4-FFF2-40B4-BE49-F238E27FC236}">
              <a16:creationId xmlns:a16="http://schemas.microsoft.com/office/drawing/2014/main" id="{00000000-0008-0000-0300-00008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3" name="4 CuadroTexto">
          <a:extLst>
            <a:ext uri="{FF2B5EF4-FFF2-40B4-BE49-F238E27FC236}">
              <a16:creationId xmlns:a16="http://schemas.microsoft.com/office/drawing/2014/main" id="{00000000-0008-0000-0300-00008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4" name="5 CuadroTexto">
          <a:extLst>
            <a:ext uri="{FF2B5EF4-FFF2-40B4-BE49-F238E27FC236}">
              <a16:creationId xmlns:a16="http://schemas.microsoft.com/office/drawing/2014/main" id="{00000000-0008-0000-0300-00009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5" name="6 CuadroTexto">
          <a:extLst>
            <a:ext uri="{FF2B5EF4-FFF2-40B4-BE49-F238E27FC236}">
              <a16:creationId xmlns:a16="http://schemas.microsoft.com/office/drawing/2014/main" id="{00000000-0008-0000-0300-00009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6" name="1 CuadroTexto">
          <a:extLst>
            <a:ext uri="{FF2B5EF4-FFF2-40B4-BE49-F238E27FC236}">
              <a16:creationId xmlns:a16="http://schemas.microsoft.com/office/drawing/2014/main" id="{00000000-0008-0000-0300-00009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7" name="2 CuadroTexto">
          <a:extLst>
            <a:ext uri="{FF2B5EF4-FFF2-40B4-BE49-F238E27FC236}">
              <a16:creationId xmlns:a16="http://schemas.microsoft.com/office/drawing/2014/main" id="{00000000-0008-0000-0300-00009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8" name="3 CuadroTexto">
          <a:extLst>
            <a:ext uri="{FF2B5EF4-FFF2-40B4-BE49-F238E27FC236}">
              <a16:creationId xmlns:a16="http://schemas.microsoft.com/office/drawing/2014/main" id="{00000000-0008-0000-0300-00009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49" name="4 CuadroTexto">
          <a:extLst>
            <a:ext uri="{FF2B5EF4-FFF2-40B4-BE49-F238E27FC236}">
              <a16:creationId xmlns:a16="http://schemas.microsoft.com/office/drawing/2014/main" id="{00000000-0008-0000-0300-00009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0" name="5 CuadroTexto">
          <a:extLst>
            <a:ext uri="{FF2B5EF4-FFF2-40B4-BE49-F238E27FC236}">
              <a16:creationId xmlns:a16="http://schemas.microsoft.com/office/drawing/2014/main" id="{00000000-0008-0000-0300-00009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1" name="6 CuadroTexto">
          <a:extLst>
            <a:ext uri="{FF2B5EF4-FFF2-40B4-BE49-F238E27FC236}">
              <a16:creationId xmlns:a16="http://schemas.microsoft.com/office/drawing/2014/main" id="{00000000-0008-0000-0300-00009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2" name="3 CuadroTexto">
          <a:extLst>
            <a:ext uri="{FF2B5EF4-FFF2-40B4-BE49-F238E27FC236}">
              <a16:creationId xmlns:a16="http://schemas.microsoft.com/office/drawing/2014/main" id="{00000000-0008-0000-0300-00009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3" name="4 CuadroTexto">
          <a:extLst>
            <a:ext uri="{FF2B5EF4-FFF2-40B4-BE49-F238E27FC236}">
              <a16:creationId xmlns:a16="http://schemas.microsoft.com/office/drawing/2014/main" id="{00000000-0008-0000-0300-00009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4" name="5 CuadroTexto">
          <a:extLst>
            <a:ext uri="{FF2B5EF4-FFF2-40B4-BE49-F238E27FC236}">
              <a16:creationId xmlns:a16="http://schemas.microsoft.com/office/drawing/2014/main" id="{00000000-0008-0000-0300-00009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5" name="6 CuadroTexto">
          <a:extLst>
            <a:ext uri="{FF2B5EF4-FFF2-40B4-BE49-F238E27FC236}">
              <a16:creationId xmlns:a16="http://schemas.microsoft.com/office/drawing/2014/main" id="{00000000-0008-0000-0300-00009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6" name="1 CuadroTexto">
          <a:extLst>
            <a:ext uri="{FF2B5EF4-FFF2-40B4-BE49-F238E27FC236}">
              <a16:creationId xmlns:a16="http://schemas.microsoft.com/office/drawing/2014/main" id="{00000000-0008-0000-0300-00009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7" name="2 CuadroTexto">
          <a:extLst>
            <a:ext uri="{FF2B5EF4-FFF2-40B4-BE49-F238E27FC236}">
              <a16:creationId xmlns:a16="http://schemas.microsoft.com/office/drawing/2014/main" id="{00000000-0008-0000-0300-00009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8" name="3 CuadroTexto">
          <a:extLst>
            <a:ext uri="{FF2B5EF4-FFF2-40B4-BE49-F238E27FC236}">
              <a16:creationId xmlns:a16="http://schemas.microsoft.com/office/drawing/2014/main" id="{00000000-0008-0000-0300-00009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59" name="4 CuadroTexto">
          <a:extLst>
            <a:ext uri="{FF2B5EF4-FFF2-40B4-BE49-F238E27FC236}">
              <a16:creationId xmlns:a16="http://schemas.microsoft.com/office/drawing/2014/main" id="{00000000-0008-0000-0300-00009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0" name="5 CuadroTexto">
          <a:extLst>
            <a:ext uri="{FF2B5EF4-FFF2-40B4-BE49-F238E27FC236}">
              <a16:creationId xmlns:a16="http://schemas.microsoft.com/office/drawing/2014/main" id="{00000000-0008-0000-0300-0000A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1" name="6 CuadroTexto">
          <a:extLst>
            <a:ext uri="{FF2B5EF4-FFF2-40B4-BE49-F238E27FC236}">
              <a16:creationId xmlns:a16="http://schemas.microsoft.com/office/drawing/2014/main" id="{00000000-0008-0000-0300-0000A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2" name="2 CuadroTexto">
          <a:extLst>
            <a:ext uri="{FF2B5EF4-FFF2-40B4-BE49-F238E27FC236}">
              <a16:creationId xmlns:a16="http://schemas.microsoft.com/office/drawing/2014/main" id="{00000000-0008-0000-0300-0000A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3" name="3 CuadroTexto">
          <a:extLst>
            <a:ext uri="{FF2B5EF4-FFF2-40B4-BE49-F238E27FC236}">
              <a16:creationId xmlns:a16="http://schemas.microsoft.com/office/drawing/2014/main" id="{00000000-0008-0000-0300-0000A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4" name="4 CuadroTexto">
          <a:extLst>
            <a:ext uri="{FF2B5EF4-FFF2-40B4-BE49-F238E27FC236}">
              <a16:creationId xmlns:a16="http://schemas.microsoft.com/office/drawing/2014/main" id="{00000000-0008-0000-0300-0000A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5" name="5 CuadroTexto">
          <a:extLst>
            <a:ext uri="{FF2B5EF4-FFF2-40B4-BE49-F238E27FC236}">
              <a16:creationId xmlns:a16="http://schemas.microsoft.com/office/drawing/2014/main" id="{00000000-0008-0000-0300-0000A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6" name="6 CuadroTexto">
          <a:extLst>
            <a:ext uri="{FF2B5EF4-FFF2-40B4-BE49-F238E27FC236}">
              <a16:creationId xmlns:a16="http://schemas.microsoft.com/office/drawing/2014/main" id="{00000000-0008-0000-0300-0000A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7" name="1 CuadroTexto">
          <a:extLst>
            <a:ext uri="{FF2B5EF4-FFF2-40B4-BE49-F238E27FC236}">
              <a16:creationId xmlns:a16="http://schemas.microsoft.com/office/drawing/2014/main" id="{00000000-0008-0000-0300-0000A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8" name="2 CuadroTexto">
          <a:extLst>
            <a:ext uri="{FF2B5EF4-FFF2-40B4-BE49-F238E27FC236}">
              <a16:creationId xmlns:a16="http://schemas.microsoft.com/office/drawing/2014/main" id="{00000000-0008-0000-0300-0000A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69" name="3 CuadroTexto">
          <a:extLst>
            <a:ext uri="{FF2B5EF4-FFF2-40B4-BE49-F238E27FC236}">
              <a16:creationId xmlns:a16="http://schemas.microsoft.com/office/drawing/2014/main" id="{00000000-0008-0000-0300-0000A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0" name="4 CuadroTexto">
          <a:extLst>
            <a:ext uri="{FF2B5EF4-FFF2-40B4-BE49-F238E27FC236}">
              <a16:creationId xmlns:a16="http://schemas.microsoft.com/office/drawing/2014/main" id="{00000000-0008-0000-0300-0000A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1" name="5 CuadroTexto">
          <a:extLst>
            <a:ext uri="{FF2B5EF4-FFF2-40B4-BE49-F238E27FC236}">
              <a16:creationId xmlns:a16="http://schemas.microsoft.com/office/drawing/2014/main" id="{00000000-0008-0000-0300-0000A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2" name="6 CuadroTexto">
          <a:extLst>
            <a:ext uri="{FF2B5EF4-FFF2-40B4-BE49-F238E27FC236}">
              <a16:creationId xmlns:a16="http://schemas.microsoft.com/office/drawing/2014/main" id="{00000000-0008-0000-0300-0000A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3" name="2 CuadroTexto">
          <a:extLst>
            <a:ext uri="{FF2B5EF4-FFF2-40B4-BE49-F238E27FC236}">
              <a16:creationId xmlns:a16="http://schemas.microsoft.com/office/drawing/2014/main" id="{00000000-0008-0000-0300-0000A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4" name="3 CuadroTexto">
          <a:extLst>
            <a:ext uri="{FF2B5EF4-FFF2-40B4-BE49-F238E27FC236}">
              <a16:creationId xmlns:a16="http://schemas.microsoft.com/office/drawing/2014/main" id="{00000000-0008-0000-0300-0000A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5" name="4 CuadroTexto">
          <a:extLst>
            <a:ext uri="{FF2B5EF4-FFF2-40B4-BE49-F238E27FC236}">
              <a16:creationId xmlns:a16="http://schemas.microsoft.com/office/drawing/2014/main" id="{00000000-0008-0000-0300-0000A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6" name="5 CuadroTexto">
          <a:extLst>
            <a:ext uri="{FF2B5EF4-FFF2-40B4-BE49-F238E27FC236}">
              <a16:creationId xmlns:a16="http://schemas.microsoft.com/office/drawing/2014/main" id="{00000000-0008-0000-0300-0000B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7" name="6 CuadroTexto">
          <a:extLst>
            <a:ext uri="{FF2B5EF4-FFF2-40B4-BE49-F238E27FC236}">
              <a16:creationId xmlns:a16="http://schemas.microsoft.com/office/drawing/2014/main" id="{00000000-0008-0000-0300-0000B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8" name="1 CuadroTexto">
          <a:extLst>
            <a:ext uri="{FF2B5EF4-FFF2-40B4-BE49-F238E27FC236}">
              <a16:creationId xmlns:a16="http://schemas.microsoft.com/office/drawing/2014/main" id="{00000000-0008-0000-0300-0000B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79" name="2 CuadroTexto">
          <a:extLst>
            <a:ext uri="{FF2B5EF4-FFF2-40B4-BE49-F238E27FC236}">
              <a16:creationId xmlns:a16="http://schemas.microsoft.com/office/drawing/2014/main" id="{00000000-0008-0000-0300-0000B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0" name="3 CuadroTexto">
          <a:extLst>
            <a:ext uri="{FF2B5EF4-FFF2-40B4-BE49-F238E27FC236}">
              <a16:creationId xmlns:a16="http://schemas.microsoft.com/office/drawing/2014/main" id="{00000000-0008-0000-0300-0000B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1" name="4 CuadroTexto">
          <a:extLst>
            <a:ext uri="{FF2B5EF4-FFF2-40B4-BE49-F238E27FC236}">
              <a16:creationId xmlns:a16="http://schemas.microsoft.com/office/drawing/2014/main" id="{00000000-0008-0000-0300-0000B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2" name="5 CuadroTexto">
          <a:extLst>
            <a:ext uri="{FF2B5EF4-FFF2-40B4-BE49-F238E27FC236}">
              <a16:creationId xmlns:a16="http://schemas.microsoft.com/office/drawing/2014/main" id="{00000000-0008-0000-0300-0000B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37</xdr:row>
      <xdr:rowOff>0</xdr:rowOff>
    </xdr:from>
    <xdr:ext cx="184731" cy="264560"/>
    <xdr:sp macro="" textlink="">
      <xdr:nvSpPr>
        <xdr:cNvPr id="183" name="6 CuadroTexto">
          <a:extLst>
            <a:ext uri="{FF2B5EF4-FFF2-40B4-BE49-F238E27FC236}">
              <a16:creationId xmlns:a16="http://schemas.microsoft.com/office/drawing/2014/main" id="{00000000-0008-0000-0300-0000B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4" name="3 CuadroTexto">
          <a:extLst>
            <a:ext uri="{FF2B5EF4-FFF2-40B4-BE49-F238E27FC236}">
              <a16:creationId xmlns:a16="http://schemas.microsoft.com/office/drawing/2014/main" id="{00000000-0008-0000-0300-0000B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5" name="4 CuadroTexto">
          <a:extLst>
            <a:ext uri="{FF2B5EF4-FFF2-40B4-BE49-F238E27FC236}">
              <a16:creationId xmlns:a16="http://schemas.microsoft.com/office/drawing/2014/main" id="{00000000-0008-0000-0300-0000B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6" name="5 CuadroTexto">
          <a:extLst>
            <a:ext uri="{FF2B5EF4-FFF2-40B4-BE49-F238E27FC236}">
              <a16:creationId xmlns:a16="http://schemas.microsoft.com/office/drawing/2014/main" id="{00000000-0008-0000-0300-0000B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7" name="6 CuadroTexto">
          <a:extLst>
            <a:ext uri="{FF2B5EF4-FFF2-40B4-BE49-F238E27FC236}">
              <a16:creationId xmlns:a16="http://schemas.microsoft.com/office/drawing/2014/main" id="{00000000-0008-0000-0300-0000B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8" name="1 CuadroTexto">
          <a:extLst>
            <a:ext uri="{FF2B5EF4-FFF2-40B4-BE49-F238E27FC236}">
              <a16:creationId xmlns:a16="http://schemas.microsoft.com/office/drawing/2014/main" id="{00000000-0008-0000-0300-0000B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89" name="2 CuadroTexto">
          <a:extLst>
            <a:ext uri="{FF2B5EF4-FFF2-40B4-BE49-F238E27FC236}">
              <a16:creationId xmlns:a16="http://schemas.microsoft.com/office/drawing/2014/main" id="{00000000-0008-0000-0300-0000B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0" name="3 CuadroTexto">
          <a:extLst>
            <a:ext uri="{FF2B5EF4-FFF2-40B4-BE49-F238E27FC236}">
              <a16:creationId xmlns:a16="http://schemas.microsoft.com/office/drawing/2014/main" id="{00000000-0008-0000-0300-0000B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1" name="4 CuadroTexto">
          <a:extLst>
            <a:ext uri="{FF2B5EF4-FFF2-40B4-BE49-F238E27FC236}">
              <a16:creationId xmlns:a16="http://schemas.microsoft.com/office/drawing/2014/main" id="{00000000-0008-0000-0300-0000B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2" name="5 CuadroTexto">
          <a:extLst>
            <a:ext uri="{FF2B5EF4-FFF2-40B4-BE49-F238E27FC236}">
              <a16:creationId xmlns:a16="http://schemas.microsoft.com/office/drawing/2014/main" id="{00000000-0008-0000-0300-0000C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3" name="6 CuadroTexto">
          <a:extLst>
            <a:ext uri="{FF2B5EF4-FFF2-40B4-BE49-F238E27FC236}">
              <a16:creationId xmlns:a16="http://schemas.microsoft.com/office/drawing/2014/main" id="{00000000-0008-0000-0300-0000C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4" name="2 CuadroTexto">
          <a:extLst>
            <a:ext uri="{FF2B5EF4-FFF2-40B4-BE49-F238E27FC236}">
              <a16:creationId xmlns:a16="http://schemas.microsoft.com/office/drawing/2014/main" id="{00000000-0008-0000-0300-0000C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5" name="3 CuadroTexto">
          <a:extLst>
            <a:ext uri="{FF2B5EF4-FFF2-40B4-BE49-F238E27FC236}">
              <a16:creationId xmlns:a16="http://schemas.microsoft.com/office/drawing/2014/main" id="{00000000-0008-0000-0300-0000C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6" name="4 CuadroTexto">
          <a:extLst>
            <a:ext uri="{FF2B5EF4-FFF2-40B4-BE49-F238E27FC236}">
              <a16:creationId xmlns:a16="http://schemas.microsoft.com/office/drawing/2014/main" id="{00000000-0008-0000-0300-0000C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7" name="5 CuadroTexto">
          <a:extLst>
            <a:ext uri="{FF2B5EF4-FFF2-40B4-BE49-F238E27FC236}">
              <a16:creationId xmlns:a16="http://schemas.microsoft.com/office/drawing/2014/main" id="{00000000-0008-0000-0300-0000C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8" name="6 CuadroTexto">
          <a:extLst>
            <a:ext uri="{FF2B5EF4-FFF2-40B4-BE49-F238E27FC236}">
              <a16:creationId xmlns:a16="http://schemas.microsoft.com/office/drawing/2014/main" id="{00000000-0008-0000-0300-0000C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199" name="1 CuadroTexto">
          <a:extLst>
            <a:ext uri="{FF2B5EF4-FFF2-40B4-BE49-F238E27FC236}">
              <a16:creationId xmlns:a16="http://schemas.microsoft.com/office/drawing/2014/main" id="{00000000-0008-0000-0300-0000C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0" name="2 CuadroTexto">
          <a:extLst>
            <a:ext uri="{FF2B5EF4-FFF2-40B4-BE49-F238E27FC236}">
              <a16:creationId xmlns:a16="http://schemas.microsoft.com/office/drawing/2014/main" id="{00000000-0008-0000-0300-0000C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1" name="3 CuadroTexto">
          <a:extLst>
            <a:ext uri="{FF2B5EF4-FFF2-40B4-BE49-F238E27FC236}">
              <a16:creationId xmlns:a16="http://schemas.microsoft.com/office/drawing/2014/main" id="{00000000-0008-0000-0300-0000C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2" name="4 CuadroTexto">
          <a:extLst>
            <a:ext uri="{FF2B5EF4-FFF2-40B4-BE49-F238E27FC236}">
              <a16:creationId xmlns:a16="http://schemas.microsoft.com/office/drawing/2014/main" id="{00000000-0008-0000-0300-0000C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3" name="5 CuadroTexto">
          <a:extLst>
            <a:ext uri="{FF2B5EF4-FFF2-40B4-BE49-F238E27FC236}">
              <a16:creationId xmlns:a16="http://schemas.microsoft.com/office/drawing/2014/main" id="{00000000-0008-0000-0300-0000C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4" name="6 CuadroTexto">
          <a:extLst>
            <a:ext uri="{FF2B5EF4-FFF2-40B4-BE49-F238E27FC236}">
              <a16:creationId xmlns:a16="http://schemas.microsoft.com/office/drawing/2014/main" id="{00000000-0008-0000-0300-0000C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5" name="2 CuadroTexto">
          <a:extLst>
            <a:ext uri="{FF2B5EF4-FFF2-40B4-BE49-F238E27FC236}">
              <a16:creationId xmlns:a16="http://schemas.microsoft.com/office/drawing/2014/main" id="{00000000-0008-0000-0300-0000C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6" name="3 CuadroTexto">
          <a:extLst>
            <a:ext uri="{FF2B5EF4-FFF2-40B4-BE49-F238E27FC236}">
              <a16:creationId xmlns:a16="http://schemas.microsoft.com/office/drawing/2014/main" id="{00000000-0008-0000-0300-0000C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7" name="4 CuadroTexto">
          <a:extLst>
            <a:ext uri="{FF2B5EF4-FFF2-40B4-BE49-F238E27FC236}">
              <a16:creationId xmlns:a16="http://schemas.microsoft.com/office/drawing/2014/main" id="{00000000-0008-0000-0300-0000C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8" name="5 CuadroTexto">
          <a:extLst>
            <a:ext uri="{FF2B5EF4-FFF2-40B4-BE49-F238E27FC236}">
              <a16:creationId xmlns:a16="http://schemas.microsoft.com/office/drawing/2014/main" id="{00000000-0008-0000-0300-0000D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09" name="6 CuadroTexto">
          <a:extLst>
            <a:ext uri="{FF2B5EF4-FFF2-40B4-BE49-F238E27FC236}">
              <a16:creationId xmlns:a16="http://schemas.microsoft.com/office/drawing/2014/main" id="{00000000-0008-0000-0300-0000D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0" name="1 CuadroTexto">
          <a:extLst>
            <a:ext uri="{FF2B5EF4-FFF2-40B4-BE49-F238E27FC236}">
              <a16:creationId xmlns:a16="http://schemas.microsoft.com/office/drawing/2014/main" id="{00000000-0008-0000-0300-0000D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1" name="2 CuadroTexto">
          <a:extLst>
            <a:ext uri="{FF2B5EF4-FFF2-40B4-BE49-F238E27FC236}">
              <a16:creationId xmlns:a16="http://schemas.microsoft.com/office/drawing/2014/main" id="{00000000-0008-0000-0300-0000D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2" name="3 CuadroTexto">
          <a:extLst>
            <a:ext uri="{FF2B5EF4-FFF2-40B4-BE49-F238E27FC236}">
              <a16:creationId xmlns:a16="http://schemas.microsoft.com/office/drawing/2014/main" id="{00000000-0008-0000-0300-0000D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3" name="4 CuadroTexto">
          <a:extLst>
            <a:ext uri="{FF2B5EF4-FFF2-40B4-BE49-F238E27FC236}">
              <a16:creationId xmlns:a16="http://schemas.microsoft.com/office/drawing/2014/main" id="{00000000-0008-0000-0300-0000D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4" name="5 CuadroTexto">
          <a:extLst>
            <a:ext uri="{FF2B5EF4-FFF2-40B4-BE49-F238E27FC236}">
              <a16:creationId xmlns:a16="http://schemas.microsoft.com/office/drawing/2014/main" id="{00000000-0008-0000-0300-0000D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5" name="6 CuadroTexto">
          <a:extLst>
            <a:ext uri="{FF2B5EF4-FFF2-40B4-BE49-F238E27FC236}">
              <a16:creationId xmlns:a16="http://schemas.microsoft.com/office/drawing/2014/main" id="{00000000-0008-0000-0300-0000D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6" name="3 CuadroTexto">
          <a:extLst>
            <a:ext uri="{FF2B5EF4-FFF2-40B4-BE49-F238E27FC236}">
              <a16:creationId xmlns:a16="http://schemas.microsoft.com/office/drawing/2014/main" id="{00000000-0008-0000-0300-0000D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7" name="4 CuadroTexto">
          <a:extLst>
            <a:ext uri="{FF2B5EF4-FFF2-40B4-BE49-F238E27FC236}">
              <a16:creationId xmlns:a16="http://schemas.microsoft.com/office/drawing/2014/main" id="{00000000-0008-0000-0300-0000D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8" name="5 CuadroTexto">
          <a:extLst>
            <a:ext uri="{FF2B5EF4-FFF2-40B4-BE49-F238E27FC236}">
              <a16:creationId xmlns:a16="http://schemas.microsoft.com/office/drawing/2014/main" id="{00000000-0008-0000-0300-0000D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19" name="6 CuadroTexto">
          <a:extLst>
            <a:ext uri="{FF2B5EF4-FFF2-40B4-BE49-F238E27FC236}">
              <a16:creationId xmlns:a16="http://schemas.microsoft.com/office/drawing/2014/main" id="{00000000-0008-0000-0300-0000D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0" name="1 CuadroTexto">
          <a:extLst>
            <a:ext uri="{FF2B5EF4-FFF2-40B4-BE49-F238E27FC236}">
              <a16:creationId xmlns:a16="http://schemas.microsoft.com/office/drawing/2014/main" id="{00000000-0008-0000-0300-0000D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1" name="2 CuadroTexto">
          <a:extLst>
            <a:ext uri="{FF2B5EF4-FFF2-40B4-BE49-F238E27FC236}">
              <a16:creationId xmlns:a16="http://schemas.microsoft.com/office/drawing/2014/main" id="{00000000-0008-0000-0300-0000D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2" name="3 CuadroTexto">
          <a:extLst>
            <a:ext uri="{FF2B5EF4-FFF2-40B4-BE49-F238E27FC236}">
              <a16:creationId xmlns:a16="http://schemas.microsoft.com/office/drawing/2014/main" id="{00000000-0008-0000-0300-0000D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3" name="4 CuadroTexto">
          <a:extLst>
            <a:ext uri="{FF2B5EF4-FFF2-40B4-BE49-F238E27FC236}">
              <a16:creationId xmlns:a16="http://schemas.microsoft.com/office/drawing/2014/main" id="{00000000-0008-0000-0300-0000D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4" name="5 CuadroTexto">
          <a:extLst>
            <a:ext uri="{FF2B5EF4-FFF2-40B4-BE49-F238E27FC236}">
              <a16:creationId xmlns:a16="http://schemas.microsoft.com/office/drawing/2014/main" id="{00000000-0008-0000-0300-0000E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5" name="6 CuadroTexto">
          <a:extLst>
            <a:ext uri="{FF2B5EF4-FFF2-40B4-BE49-F238E27FC236}">
              <a16:creationId xmlns:a16="http://schemas.microsoft.com/office/drawing/2014/main" id="{00000000-0008-0000-0300-0000E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6" name="2 CuadroTexto">
          <a:extLst>
            <a:ext uri="{FF2B5EF4-FFF2-40B4-BE49-F238E27FC236}">
              <a16:creationId xmlns:a16="http://schemas.microsoft.com/office/drawing/2014/main" id="{00000000-0008-0000-0300-0000E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7" name="3 CuadroTexto">
          <a:extLst>
            <a:ext uri="{FF2B5EF4-FFF2-40B4-BE49-F238E27FC236}">
              <a16:creationId xmlns:a16="http://schemas.microsoft.com/office/drawing/2014/main" id="{00000000-0008-0000-0300-0000E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8" name="4 CuadroTexto">
          <a:extLst>
            <a:ext uri="{FF2B5EF4-FFF2-40B4-BE49-F238E27FC236}">
              <a16:creationId xmlns:a16="http://schemas.microsoft.com/office/drawing/2014/main" id="{00000000-0008-0000-0300-0000E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29" name="5 CuadroTexto">
          <a:extLst>
            <a:ext uri="{FF2B5EF4-FFF2-40B4-BE49-F238E27FC236}">
              <a16:creationId xmlns:a16="http://schemas.microsoft.com/office/drawing/2014/main" id="{00000000-0008-0000-0300-0000E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0" name="6 CuadroTexto">
          <a:extLst>
            <a:ext uri="{FF2B5EF4-FFF2-40B4-BE49-F238E27FC236}">
              <a16:creationId xmlns:a16="http://schemas.microsoft.com/office/drawing/2014/main" id="{00000000-0008-0000-0300-0000E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1" name="1 CuadroTexto">
          <a:extLst>
            <a:ext uri="{FF2B5EF4-FFF2-40B4-BE49-F238E27FC236}">
              <a16:creationId xmlns:a16="http://schemas.microsoft.com/office/drawing/2014/main" id="{00000000-0008-0000-0300-0000E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2" name="2 CuadroTexto">
          <a:extLst>
            <a:ext uri="{FF2B5EF4-FFF2-40B4-BE49-F238E27FC236}">
              <a16:creationId xmlns:a16="http://schemas.microsoft.com/office/drawing/2014/main" id="{00000000-0008-0000-0300-0000E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3" name="3 CuadroTexto">
          <a:extLst>
            <a:ext uri="{FF2B5EF4-FFF2-40B4-BE49-F238E27FC236}">
              <a16:creationId xmlns:a16="http://schemas.microsoft.com/office/drawing/2014/main" id="{00000000-0008-0000-0300-0000E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4" name="4 CuadroTexto">
          <a:extLst>
            <a:ext uri="{FF2B5EF4-FFF2-40B4-BE49-F238E27FC236}">
              <a16:creationId xmlns:a16="http://schemas.microsoft.com/office/drawing/2014/main" id="{00000000-0008-0000-0300-0000E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5" name="5 CuadroTexto">
          <a:extLst>
            <a:ext uri="{FF2B5EF4-FFF2-40B4-BE49-F238E27FC236}">
              <a16:creationId xmlns:a16="http://schemas.microsoft.com/office/drawing/2014/main" id="{00000000-0008-0000-0300-0000E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6" name="6 CuadroTexto">
          <a:extLst>
            <a:ext uri="{FF2B5EF4-FFF2-40B4-BE49-F238E27FC236}">
              <a16:creationId xmlns:a16="http://schemas.microsoft.com/office/drawing/2014/main" id="{00000000-0008-0000-0300-0000E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7" name="2 CuadroTexto">
          <a:extLst>
            <a:ext uri="{FF2B5EF4-FFF2-40B4-BE49-F238E27FC236}">
              <a16:creationId xmlns:a16="http://schemas.microsoft.com/office/drawing/2014/main" id="{00000000-0008-0000-0300-0000E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8" name="3 CuadroTexto">
          <a:extLst>
            <a:ext uri="{FF2B5EF4-FFF2-40B4-BE49-F238E27FC236}">
              <a16:creationId xmlns:a16="http://schemas.microsoft.com/office/drawing/2014/main" id="{00000000-0008-0000-0300-0000E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39" name="4 CuadroTexto">
          <a:extLst>
            <a:ext uri="{FF2B5EF4-FFF2-40B4-BE49-F238E27FC236}">
              <a16:creationId xmlns:a16="http://schemas.microsoft.com/office/drawing/2014/main" id="{00000000-0008-0000-0300-0000E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0" name="5 CuadroTexto">
          <a:extLst>
            <a:ext uri="{FF2B5EF4-FFF2-40B4-BE49-F238E27FC236}">
              <a16:creationId xmlns:a16="http://schemas.microsoft.com/office/drawing/2014/main" id="{00000000-0008-0000-0300-0000F0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1" name="6 CuadroTexto">
          <a:extLst>
            <a:ext uri="{FF2B5EF4-FFF2-40B4-BE49-F238E27FC236}">
              <a16:creationId xmlns:a16="http://schemas.microsoft.com/office/drawing/2014/main" id="{00000000-0008-0000-0300-0000F1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2" name="1 CuadroTexto">
          <a:extLst>
            <a:ext uri="{FF2B5EF4-FFF2-40B4-BE49-F238E27FC236}">
              <a16:creationId xmlns:a16="http://schemas.microsoft.com/office/drawing/2014/main" id="{00000000-0008-0000-0300-0000F2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3" name="2 CuadroTexto">
          <a:extLst>
            <a:ext uri="{FF2B5EF4-FFF2-40B4-BE49-F238E27FC236}">
              <a16:creationId xmlns:a16="http://schemas.microsoft.com/office/drawing/2014/main" id="{00000000-0008-0000-0300-0000F3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4" name="3 CuadroTexto">
          <a:extLst>
            <a:ext uri="{FF2B5EF4-FFF2-40B4-BE49-F238E27FC236}">
              <a16:creationId xmlns:a16="http://schemas.microsoft.com/office/drawing/2014/main" id="{00000000-0008-0000-0300-0000F4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5" name="4 CuadroTexto">
          <a:extLst>
            <a:ext uri="{FF2B5EF4-FFF2-40B4-BE49-F238E27FC236}">
              <a16:creationId xmlns:a16="http://schemas.microsoft.com/office/drawing/2014/main" id="{00000000-0008-0000-0300-0000F5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6" name="5 CuadroTexto">
          <a:extLst>
            <a:ext uri="{FF2B5EF4-FFF2-40B4-BE49-F238E27FC236}">
              <a16:creationId xmlns:a16="http://schemas.microsoft.com/office/drawing/2014/main" id="{00000000-0008-0000-0300-0000F6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37</xdr:row>
      <xdr:rowOff>0</xdr:rowOff>
    </xdr:from>
    <xdr:ext cx="184731" cy="264560"/>
    <xdr:sp macro="" textlink="">
      <xdr:nvSpPr>
        <xdr:cNvPr id="247" name="6 CuadroTexto">
          <a:extLst>
            <a:ext uri="{FF2B5EF4-FFF2-40B4-BE49-F238E27FC236}">
              <a16:creationId xmlns:a16="http://schemas.microsoft.com/office/drawing/2014/main" id="{00000000-0008-0000-0300-0000F7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48" name="3 CuadroTexto">
          <a:extLst>
            <a:ext uri="{FF2B5EF4-FFF2-40B4-BE49-F238E27FC236}">
              <a16:creationId xmlns:a16="http://schemas.microsoft.com/office/drawing/2014/main" id="{00000000-0008-0000-0300-0000F8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49" name="4 CuadroTexto">
          <a:extLst>
            <a:ext uri="{FF2B5EF4-FFF2-40B4-BE49-F238E27FC236}">
              <a16:creationId xmlns:a16="http://schemas.microsoft.com/office/drawing/2014/main" id="{00000000-0008-0000-0300-0000F9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0" name="5 CuadroTexto">
          <a:extLst>
            <a:ext uri="{FF2B5EF4-FFF2-40B4-BE49-F238E27FC236}">
              <a16:creationId xmlns:a16="http://schemas.microsoft.com/office/drawing/2014/main" id="{00000000-0008-0000-0300-0000FA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1" name="6 CuadroTexto">
          <a:extLst>
            <a:ext uri="{FF2B5EF4-FFF2-40B4-BE49-F238E27FC236}">
              <a16:creationId xmlns:a16="http://schemas.microsoft.com/office/drawing/2014/main" id="{00000000-0008-0000-0300-0000FB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2" name="1 CuadroTexto">
          <a:extLst>
            <a:ext uri="{FF2B5EF4-FFF2-40B4-BE49-F238E27FC236}">
              <a16:creationId xmlns:a16="http://schemas.microsoft.com/office/drawing/2014/main" id="{00000000-0008-0000-0300-0000FC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3" name="2 CuadroTexto">
          <a:extLst>
            <a:ext uri="{FF2B5EF4-FFF2-40B4-BE49-F238E27FC236}">
              <a16:creationId xmlns:a16="http://schemas.microsoft.com/office/drawing/2014/main" id="{00000000-0008-0000-0300-0000FD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4" name="3 CuadroTexto">
          <a:extLst>
            <a:ext uri="{FF2B5EF4-FFF2-40B4-BE49-F238E27FC236}">
              <a16:creationId xmlns:a16="http://schemas.microsoft.com/office/drawing/2014/main" id="{00000000-0008-0000-0300-0000FE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5" name="4 CuadroTexto">
          <a:extLst>
            <a:ext uri="{FF2B5EF4-FFF2-40B4-BE49-F238E27FC236}">
              <a16:creationId xmlns:a16="http://schemas.microsoft.com/office/drawing/2014/main" id="{00000000-0008-0000-0300-0000FF00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6" name="5 CuadroTexto">
          <a:extLst>
            <a:ext uri="{FF2B5EF4-FFF2-40B4-BE49-F238E27FC236}">
              <a16:creationId xmlns:a16="http://schemas.microsoft.com/office/drawing/2014/main" id="{00000000-0008-0000-0300-00000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7" name="6 CuadroTexto">
          <a:extLst>
            <a:ext uri="{FF2B5EF4-FFF2-40B4-BE49-F238E27FC236}">
              <a16:creationId xmlns:a16="http://schemas.microsoft.com/office/drawing/2014/main" id="{00000000-0008-0000-0300-00000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8" name="2 CuadroTexto">
          <a:extLst>
            <a:ext uri="{FF2B5EF4-FFF2-40B4-BE49-F238E27FC236}">
              <a16:creationId xmlns:a16="http://schemas.microsoft.com/office/drawing/2014/main" id="{00000000-0008-0000-0300-00000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59" name="3 CuadroTexto">
          <a:extLst>
            <a:ext uri="{FF2B5EF4-FFF2-40B4-BE49-F238E27FC236}">
              <a16:creationId xmlns:a16="http://schemas.microsoft.com/office/drawing/2014/main" id="{00000000-0008-0000-0300-00000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0" name="4 CuadroTexto">
          <a:extLst>
            <a:ext uri="{FF2B5EF4-FFF2-40B4-BE49-F238E27FC236}">
              <a16:creationId xmlns:a16="http://schemas.microsoft.com/office/drawing/2014/main" id="{00000000-0008-0000-0300-00000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1" name="5 CuadroTexto">
          <a:extLst>
            <a:ext uri="{FF2B5EF4-FFF2-40B4-BE49-F238E27FC236}">
              <a16:creationId xmlns:a16="http://schemas.microsoft.com/office/drawing/2014/main" id="{00000000-0008-0000-0300-00000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2" name="6 CuadroTexto">
          <a:extLst>
            <a:ext uri="{FF2B5EF4-FFF2-40B4-BE49-F238E27FC236}">
              <a16:creationId xmlns:a16="http://schemas.microsoft.com/office/drawing/2014/main" id="{00000000-0008-0000-0300-00000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3" name="1 CuadroTexto">
          <a:extLst>
            <a:ext uri="{FF2B5EF4-FFF2-40B4-BE49-F238E27FC236}">
              <a16:creationId xmlns:a16="http://schemas.microsoft.com/office/drawing/2014/main" id="{00000000-0008-0000-0300-00000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4" name="2 CuadroTexto">
          <a:extLst>
            <a:ext uri="{FF2B5EF4-FFF2-40B4-BE49-F238E27FC236}">
              <a16:creationId xmlns:a16="http://schemas.microsoft.com/office/drawing/2014/main" id="{00000000-0008-0000-0300-00000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5" name="3 CuadroTexto">
          <a:extLst>
            <a:ext uri="{FF2B5EF4-FFF2-40B4-BE49-F238E27FC236}">
              <a16:creationId xmlns:a16="http://schemas.microsoft.com/office/drawing/2014/main" id="{00000000-0008-0000-0300-00000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6" name="4 CuadroTexto">
          <a:extLst>
            <a:ext uri="{FF2B5EF4-FFF2-40B4-BE49-F238E27FC236}">
              <a16:creationId xmlns:a16="http://schemas.microsoft.com/office/drawing/2014/main" id="{00000000-0008-0000-0300-00000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7" name="5 CuadroTexto">
          <a:extLst>
            <a:ext uri="{FF2B5EF4-FFF2-40B4-BE49-F238E27FC236}">
              <a16:creationId xmlns:a16="http://schemas.microsoft.com/office/drawing/2014/main" id="{00000000-0008-0000-0300-00000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8" name="6 CuadroTexto">
          <a:extLst>
            <a:ext uri="{FF2B5EF4-FFF2-40B4-BE49-F238E27FC236}">
              <a16:creationId xmlns:a16="http://schemas.microsoft.com/office/drawing/2014/main" id="{00000000-0008-0000-0300-00000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69" name="2 CuadroTexto">
          <a:extLst>
            <a:ext uri="{FF2B5EF4-FFF2-40B4-BE49-F238E27FC236}">
              <a16:creationId xmlns:a16="http://schemas.microsoft.com/office/drawing/2014/main" id="{00000000-0008-0000-0300-00000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0" name="3 CuadroTexto">
          <a:extLst>
            <a:ext uri="{FF2B5EF4-FFF2-40B4-BE49-F238E27FC236}">
              <a16:creationId xmlns:a16="http://schemas.microsoft.com/office/drawing/2014/main" id="{00000000-0008-0000-0300-00000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1" name="4 CuadroTexto">
          <a:extLst>
            <a:ext uri="{FF2B5EF4-FFF2-40B4-BE49-F238E27FC236}">
              <a16:creationId xmlns:a16="http://schemas.microsoft.com/office/drawing/2014/main" id="{00000000-0008-0000-0300-00000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2" name="5 CuadroTexto">
          <a:extLst>
            <a:ext uri="{FF2B5EF4-FFF2-40B4-BE49-F238E27FC236}">
              <a16:creationId xmlns:a16="http://schemas.microsoft.com/office/drawing/2014/main" id="{00000000-0008-0000-0300-00001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3" name="6 CuadroTexto">
          <a:extLst>
            <a:ext uri="{FF2B5EF4-FFF2-40B4-BE49-F238E27FC236}">
              <a16:creationId xmlns:a16="http://schemas.microsoft.com/office/drawing/2014/main" id="{00000000-0008-0000-0300-00001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4" name="1 CuadroTexto">
          <a:extLst>
            <a:ext uri="{FF2B5EF4-FFF2-40B4-BE49-F238E27FC236}">
              <a16:creationId xmlns:a16="http://schemas.microsoft.com/office/drawing/2014/main" id="{00000000-0008-0000-0300-00001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5" name="2 CuadroTexto">
          <a:extLst>
            <a:ext uri="{FF2B5EF4-FFF2-40B4-BE49-F238E27FC236}">
              <a16:creationId xmlns:a16="http://schemas.microsoft.com/office/drawing/2014/main" id="{00000000-0008-0000-0300-00001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6" name="3 CuadroTexto">
          <a:extLst>
            <a:ext uri="{FF2B5EF4-FFF2-40B4-BE49-F238E27FC236}">
              <a16:creationId xmlns:a16="http://schemas.microsoft.com/office/drawing/2014/main" id="{00000000-0008-0000-0300-00001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7" name="4 CuadroTexto">
          <a:extLst>
            <a:ext uri="{FF2B5EF4-FFF2-40B4-BE49-F238E27FC236}">
              <a16:creationId xmlns:a16="http://schemas.microsoft.com/office/drawing/2014/main" id="{00000000-0008-0000-0300-00001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8" name="5 CuadroTexto">
          <a:extLst>
            <a:ext uri="{FF2B5EF4-FFF2-40B4-BE49-F238E27FC236}">
              <a16:creationId xmlns:a16="http://schemas.microsoft.com/office/drawing/2014/main" id="{00000000-0008-0000-0300-00001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79" name="6 CuadroTexto">
          <a:extLst>
            <a:ext uri="{FF2B5EF4-FFF2-40B4-BE49-F238E27FC236}">
              <a16:creationId xmlns:a16="http://schemas.microsoft.com/office/drawing/2014/main" id="{00000000-0008-0000-0300-00001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0" name="3 CuadroTexto">
          <a:extLst>
            <a:ext uri="{FF2B5EF4-FFF2-40B4-BE49-F238E27FC236}">
              <a16:creationId xmlns:a16="http://schemas.microsoft.com/office/drawing/2014/main" id="{00000000-0008-0000-0300-00001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1" name="4 CuadroTexto">
          <a:extLst>
            <a:ext uri="{FF2B5EF4-FFF2-40B4-BE49-F238E27FC236}">
              <a16:creationId xmlns:a16="http://schemas.microsoft.com/office/drawing/2014/main" id="{00000000-0008-0000-0300-00001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2" name="5 CuadroTexto">
          <a:extLst>
            <a:ext uri="{FF2B5EF4-FFF2-40B4-BE49-F238E27FC236}">
              <a16:creationId xmlns:a16="http://schemas.microsoft.com/office/drawing/2014/main" id="{00000000-0008-0000-0300-00001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3" name="6 CuadroTexto">
          <a:extLst>
            <a:ext uri="{FF2B5EF4-FFF2-40B4-BE49-F238E27FC236}">
              <a16:creationId xmlns:a16="http://schemas.microsoft.com/office/drawing/2014/main" id="{00000000-0008-0000-0300-00001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4" name="1 CuadroTexto">
          <a:extLst>
            <a:ext uri="{FF2B5EF4-FFF2-40B4-BE49-F238E27FC236}">
              <a16:creationId xmlns:a16="http://schemas.microsoft.com/office/drawing/2014/main" id="{00000000-0008-0000-0300-00001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5" name="2 CuadroTexto">
          <a:extLst>
            <a:ext uri="{FF2B5EF4-FFF2-40B4-BE49-F238E27FC236}">
              <a16:creationId xmlns:a16="http://schemas.microsoft.com/office/drawing/2014/main" id="{00000000-0008-0000-0300-00001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6" name="3 CuadroTexto">
          <a:extLst>
            <a:ext uri="{FF2B5EF4-FFF2-40B4-BE49-F238E27FC236}">
              <a16:creationId xmlns:a16="http://schemas.microsoft.com/office/drawing/2014/main" id="{00000000-0008-0000-0300-00001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7" name="4 CuadroTexto">
          <a:extLst>
            <a:ext uri="{FF2B5EF4-FFF2-40B4-BE49-F238E27FC236}">
              <a16:creationId xmlns:a16="http://schemas.microsoft.com/office/drawing/2014/main" id="{00000000-0008-0000-0300-00001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8" name="5 CuadroTexto">
          <a:extLst>
            <a:ext uri="{FF2B5EF4-FFF2-40B4-BE49-F238E27FC236}">
              <a16:creationId xmlns:a16="http://schemas.microsoft.com/office/drawing/2014/main" id="{00000000-0008-0000-0300-00002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89" name="6 CuadroTexto">
          <a:extLst>
            <a:ext uri="{FF2B5EF4-FFF2-40B4-BE49-F238E27FC236}">
              <a16:creationId xmlns:a16="http://schemas.microsoft.com/office/drawing/2014/main" id="{00000000-0008-0000-0300-00002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0" name="2 CuadroTexto">
          <a:extLst>
            <a:ext uri="{FF2B5EF4-FFF2-40B4-BE49-F238E27FC236}">
              <a16:creationId xmlns:a16="http://schemas.microsoft.com/office/drawing/2014/main" id="{00000000-0008-0000-0300-00002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1" name="3 CuadroTexto">
          <a:extLst>
            <a:ext uri="{FF2B5EF4-FFF2-40B4-BE49-F238E27FC236}">
              <a16:creationId xmlns:a16="http://schemas.microsoft.com/office/drawing/2014/main" id="{00000000-0008-0000-0300-00002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2" name="4 CuadroTexto">
          <a:extLst>
            <a:ext uri="{FF2B5EF4-FFF2-40B4-BE49-F238E27FC236}">
              <a16:creationId xmlns:a16="http://schemas.microsoft.com/office/drawing/2014/main" id="{00000000-0008-0000-0300-00002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3" name="5 CuadroTexto">
          <a:extLst>
            <a:ext uri="{FF2B5EF4-FFF2-40B4-BE49-F238E27FC236}">
              <a16:creationId xmlns:a16="http://schemas.microsoft.com/office/drawing/2014/main" id="{00000000-0008-0000-0300-00002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4" name="6 CuadroTexto">
          <a:extLst>
            <a:ext uri="{FF2B5EF4-FFF2-40B4-BE49-F238E27FC236}">
              <a16:creationId xmlns:a16="http://schemas.microsoft.com/office/drawing/2014/main" id="{00000000-0008-0000-0300-00002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5" name="1 CuadroTexto">
          <a:extLst>
            <a:ext uri="{FF2B5EF4-FFF2-40B4-BE49-F238E27FC236}">
              <a16:creationId xmlns:a16="http://schemas.microsoft.com/office/drawing/2014/main" id="{00000000-0008-0000-0300-00002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6" name="2 CuadroTexto">
          <a:extLst>
            <a:ext uri="{FF2B5EF4-FFF2-40B4-BE49-F238E27FC236}">
              <a16:creationId xmlns:a16="http://schemas.microsoft.com/office/drawing/2014/main" id="{00000000-0008-0000-0300-00002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7" name="3 CuadroTexto">
          <a:extLst>
            <a:ext uri="{FF2B5EF4-FFF2-40B4-BE49-F238E27FC236}">
              <a16:creationId xmlns:a16="http://schemas.microsoft.com/office/drawing/2014/main" id="{00000000-0008-0000-0300-00002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8" name="4 CuadroTexto">
          <a:extLst>
            <a:ext uri="{FF2B5EF4-FFF2-40B4-BE49-F238E27FC236}">
              <a16:creationId xmlns:a16="http://schemas.microsoft.com/office/drawing/2014/main" id="{00000000-0008-0000-0300-00002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299" name="5 CuadroTexto">
          <a:extLst>
            <a:ext uri="{FF2B5EF4-FFF2-40B4-BE49-F238E27FC236}">
              <a16:creationId xmlns:a16="http://schemas.microsoft.com/office/drawing/2014/main" id="{00000000-0008-0000-0300-00002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0" name="6 CuadroTexto">
          <a:extLst>
            <a:ext uri="{FF2B5EF4-FFF2-40B4-BE49-F238E27FC236}">
              <a16:creationId xmlns:a16="http://schemas.microsoft.com/office/drawing/2014/main" id="{00000000-0008-0000-0300-00002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1" name="2 CuadroTexto">
          <a:extLst>
            <a:ext uri="{FF2B5EF4-FFF2-40B4-BE49-F238E27FC236}">
              <a16:creationId xmlns:a16="http://schemas.microsoft.com/office/drawing/2014/main" id="{00000000-0008-0000-0300-00002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2" name="3 CuadroTexto">
          <a:extLst>
            <a:ext uri="{FF2B5EF4-FFF2-40B4-BE49-F238E27FC236}">
              <a16:creationId xmlns:a16="http://schemas.microsoft.com/office/drawing/2014/main" id="{00000000-0008-0000-0300-00002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3" name="4 CuadroTexto">
          <a:extLst>
            <a:ext uri="{FF2B5EF4-FFF2-40B4-BE49-F238E27FC236}">
              <a16:creationId xmlns:a16="http://schemas.microsoft.com/office/drawing/2014/main" id="{00000000-0008-0000-0300-00002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4" name="5 CuadroTexto">
          <a:extLst>
            <a:ext uri="{FF2B5EF4-FFF2-40B4-BE49-F238E27FC236}">
              <a16:creationId xmlns:a16="http://schemas.microsoft.com/office/drawing/2014/main" id="{00000000-0008-0000-0300-00003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5" name="6 CuadroTexto">
          <a:extLst>
            <a:ext uri="{FF2B5EF4-FFF2-40B4-BE49-F238E27FC236}">
              <a16:creationId xmlns:a16="http://schemas.microsoft.com/office/drawing/2014/main" id="{00000000-0008-0000-0300-00003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6" name="1 CuadroTexto">
          <a:extLst>
            <a:ext uri="{FF2B5EF4-FFF2-40B4-BE49-F238E27FC236}">
              <a16:creationId xmlns:a16="http://schemas.microsoft.com/office/drawing/2014/main" id="{00000000-0008-0000-0300-00003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7" name="2 CuadroTexto">
          <a:extLst>
            <a:ext uri="{FF2B5EF4-FFF2-40B4-BE49-F238E27FC236}">
              <a16:creationId xmlns:a16="http://schemas.microsoft.com/office/drawing/2014/main" id="{00000000-0008-0000-0300-00003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8" name="3 CuadroTexto">
          <a:extLst>
            <a:ext uri="{FF2B5EF4-FFF2-40B4-BE49-F238E27FC236}">
              <a16:creationId xmlns:a16="http://schemas.microsoft.com/office/drawing/2014/main" id="{00000000-0008-0000-0300-00003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09" name="4 CuadroTexto">
          <a:extLst>
            <a:ext uri="{FF2B5EF4-FFF2-40B4-BE49-F238E27FC236}">
              <a16:creationId xmlns:a16="http://schemas.microsoft.com/office/drawing/2014/main" id="{00000000-0008-0000-0300-00003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10" name="5 CuadroTexto">
          <a:extLst>
            <a:ext uri="{FF2B5EF4-FFF2-40B4-BE49-F238E27FC236}">
              <a16:creationId xmlns:a16="http://schemas.microsoft.com/office/drawing/2014/main" id="{00000000-0008-0000-0300-00003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1" name="3 CuadroTexto">
          <a:extLst>
            <a:ext uri="{FF2B5EF4-FFF2-40B4-BE49-F238E27FC236}">
              <a16:creationId xmlns:a16="http://schemas.microsoft.com/office/drawing/2014/main" id="{00000000-0008-0000-0300-00003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2" name="4 CuadroTexto">
          <a:extLst>
            <a:ext uri="{FF2B5EF4-FFF2-40B4-BE49-F238E27FC236}">
              <a16:creationId xmlns:a16="http://schemas.microsoft.com/office/drawing/2014/main" id="{00000000-0008-0000-0300-00003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3" name="5 CuadroTexto">
          <a:extLst>
            <a:ext uri="{FF2B5EF4-FFF2-40B4-BE49-F238E27FC236}">
              <a16:creationId xmlns:a16="http://schemas.microsoft.com/office/drawing/2014/main" id="{00000000-0008-0000-0300-00003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4" name="6 CuadroTexto">
          <a:extLst>
            <a:ext uri="{FF2B5EF4-FFF2-40B4-BE49-F238E27FC236}">
              <a16:creationId xmlns:a16="http://schemas.microsoft.com/office/drawing/2014/main" id="{00000000-0008-0000-0300-00003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5" name="1 CuadroTexto">
          <a:extLst>
            <a:ext uri="{FF2B5EF4-FFF2-40B4-BE49-F238E27FC236}">
              <a16:creationId xmlns:a16="http://schemas.microsoft.com/office/drawing/2014/main" id="{00000000-0008-0000-0300-00003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6" name="2 CuadroTexto">
          <a:extLst>
            <a:ext uri="{FF2B5EF4-FFF2-40B4-BE49-F238E27FC236}">
              <a16:creationId xmlns:a16="http://schemas.microsoft.com/office/drawing/2014/main" id="{00000000-0008-0000-0300-00003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7" name="3 CuadroTexto">
          <a:extLst>
            <a:ext uri="{FF2B5EF4-FFF2-40B4-BE49-F238E27FC236}">
              <a16:creationId xmlns:a16="http://schemas.microsoft.com/office/drawing/2014/main" id="{00000000-0008-0000-0300-00003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8" name="4 CuadroTexto">
          <a:extLst>
            <a:ext uri="{FF2B5EF4-FFF2-40B4-BE49-F238E27FC236}">
              <a16:creationId xmlns:a16="http://schemas.microsoft.com/office/drawing/2014/main" id="{00000000-0008-0000-0300-00003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19" name="5 CuadroTexto">
          <a:extLst>
            <a:ext uri="{FF2B5EF4-FFF2-40B4-BE49-F238E27FC236}">
              <a16:creationId xmlns:a16="http://schemas.microsoft.com/office/drawing/2014/main" id="{00000000-0008-0000-0300-00003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0" name="6 CuadroTexto">
          <a:extLst>
            <a:ext uri="{FF2B5EF4-FFF2-40B4-BE49-F238E27FC236}">
              <a16:creationId xmlns:a16="http://schemas.microsoft.com/office/drawing/2014/main" id="{00000000-0008-0000-0300-00004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1" name="2 CuadroTexto">
          <a:extLst>
            <a:ext uri="{FF2B5EF4-FFF2-40B4-BE49-F238E27FC236}">
              <a16:creationId xmlns:a16="http://schemas.microsoft.com/office/drawing/2014/main" id="{00000000-0008-0000-0300-00004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2" name="3 CuadroTexto">
          <a:extLst>
            <a:ext uri="{FF2B5EF4-FFF2-40B4-BE49-F238E27FC236}">
              <a16:creationId xmlns:a16="http://schemas.microsoft.com/office/drawing/2014/main" id="{00000000-0008-0000-0300-00004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3" name="4 CuadroTexto">
          <a:extLst>
            <a:ext uri="{FF2B5EF4-FFF2-40B4-BE49-F238E27FC236}">
              <a16:creationId xmlns:a16="http://schemas.microsoft.com/office/drawing/2014/main" id="{00000000-0008-0000-0300-00004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4" name="5 CuadroTexto">
          <a:extLst>
            <a:ext uri="{FF2B5EF4-FFF2-40B4-BE49-F238E27FC236}">
              <a16:creationId xmlns:a16="http://schemas.microsoft.com/office/drawing/2014/main" id="{00000000-0008-0000-0300-00004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5" name="6 CuadroTexto">
          <a:extLst>
            <a:ext uri="{FF2B5EF4-FFF2-40B4-BE49-F238E27FC236}">
              <a16:creationId xmlns:a16="http://schemas.microsoft.com/office/drawing/2014/main" id="{00000000-0008-0000-0300-00004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6" name="1 CuadroTexto">
          <a:extLst>
            <a:ext uri="{FF2B5EF4-FFF2-40B4-BE49-F238E27FC236}">
              <a16:creationId xmlns:a16="http://schemas.microsoft.com/office/drawing/2014/main" id="{00000000-0008-0000-0300-00004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7" name="2 CuadroTexto">
          <a:extLst>
            <a:ext uri="{FF2B5EF4-FFF2-40B4-BE49-F238E27FC236}">
              <a16:creationId xmlns:a16="http://schemas.microsoft.com/office/drawing/2014/main" id="{00000000-0008-0000-0300-00004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8" name="3 CuadroTexto">
          <a:extLst>
            <a:ext uri="{FF2B5EF4-FFF2-40B4-BE49-F238E27FC236}">
              <a16:creationId xmlns:a16="http://schemas.microsoft.com/office/drawing/2014/main" id="{00000000-0008-0000-0300-00004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29" name="4 CuadroTexto">
          <a:extLst>
            <a:ext uri="{FF2B5EF4-FFF2-40B4-BE49-F238E27FC236}">
              <a16:creationId xmlns:a16="http://schemas.microsoft.com/office/drawing/2014/main" id="{00000000-0008-0000-0300-00004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0" name="5 CuadroTexto">
          <a:extLst>
            <a:ext uri="{FF2B5EF4-FFF2-40B4-BE49-F238E27FC236}">
              <a16:creationId xmlns:a16="http://schemas.microsoft.com/office/drawing/2014/main" id="{00000000-0008-0000-0300-00004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1" name="6 CuadroTexto">
          <a:extLst>
            <a:ext uri="{FF2B5EF4-FFF2-40B4-BE49-F238E27FC236}">
              <a16:creationId xmlns:a16="http://schemas.microsoft.com/office/drawing/2014/main" id="{00000000-0008-0000-0300-00004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2" name="2 CuadroTexto">
          <a:extLst>
            <a:ext uri="{FF2B5EF4-FFF2-40B4-BE49-F238E27FC236}">
              <a16:creationId xmlns:a16="http://schemas.microsoft.com/office/drawing/2014/main" id="{00000000-0008-0000-0300-00004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3" name="3 CuadroTexto">
          <a:extLst>
            <a:ext uri="{FF2B5EF4-FFF2-40B4-BE49-F238E27FC236}">
              <a16:creationId xmlns:a16="http://schemas.microsoft.com/office/drawing/2014/main" id="{00000000-0008-0000-0300-00004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4" name="4 CuadroTexto">
          <a:extLst>
            <a:ext uri="{FF2B5EF4-FFF2-40B4-BE49-F238E27FC236}">
              <a16:creationId xmlns:a16="http://schemas.microsoft.com/office/drawing/2014/main" id="{00000000-0008-0000-0300-00004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5" name="5 CuadroTexto">
          <a:extLst>
            <a:ext uri="{FF2B5EF4-FFF2-40B4-BE49-F238E27FC236}">
              <a16:creationId xmlns:a16="http://schemas.microsoft.com/office/drawing/2014/main" id="{00000000-0008-0000-0300-00004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6" name="6 CuadroTexto">
          <a:extLst>
            <a:ext uri="{FF2B5EF4-FFF2-40B4-BE49-F238E27FC236}">
              <a16:creationId xmlns:a16="http://schemas.microsoft.com/office/drawing/2014/main" id="{00000000-0008-0000-0300-00005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7" name="1 CuadroTexto">
          <a:extLst>
            <a:ext uri="{FF2B5EF4-FFF2-40B4-BE49-F238E27FC236}">
              <a16:creationId xmlns:a16="http://schemas.microsoft.com/office/drawing/2014/main" id="{00000000-0008-0000-0300-00005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8" name="2 CuadroTexto">
          <a:extLst>
            <a:ext uri="{FF2B5EF4-FFF2-40B4-BE49-F238E27FC236}">
              <a16:creationId xmlns:a16="http://schemas.microsoft.com/office/drawing/2014/main" id="{00000000-0008-0000-0300-00005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39" name="3 CuadroTexto">
          <a:extLst>
            <a:ext uri="{FF2B5EF4-FFF2-40B4-BE49-F238E27FC236}">
              <a16:creationId xmlns:a16="http://schemas.microsoft.com/office/drawing/2014/main" id="{00000000-0008-0000-0300-00005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0" name="4 CuadroTexto">
          <a:extLst>
            <a:ext uri="{FF2B5EF4-FFF2-40B4-BE49-F238E27FC236}">
              <a16:creationId xmlns:a16="http://schemas.microsoft.com/office/drawing/2014/main" id="{00000000-0008-0000-0300-00005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1" name="5 CuadroTexto">
          <a:extLst>
            <a:ext uri="{FF2B5EF4-FFF2-40B4-BE49-F238E27FC236}">
              <a16:creationId xmlns:a16="http://schemas.microsoft.com/office/drawing/2014/main" id="{00000000-0008-0000-0300-00005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2" name="6 CuadroTexto">
          <a:extLst>
            <a:ext uri="{FF2B5EF4-FFF2-40B4-BE49-F238E27FC236}">
              <a16:creationId xmlns:a16="http://schemas.microsoft.com/office/drawing/2014/main" id="{00000000-0008-0000-0300-00005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3" name="3 CuadroTexto">
          <a:extLst>
            <a:ext uri="{FF2B5EF4-FFF2-40B4-BE49-F238E27FC236}">
              <a16:creationId xmlns:a16="http://schemas.microsoft.com/office/drawing/2014/main" id="{00000000-0008-0000-0300-00005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4" name="4 CuadroTexto">
          <a:extLst>
            <a:ext uri="{FF2B5EF4-FFF2-40B4-BE49-F238E27FC236}">
              <a16:creationId xmlns:a16="http://schemas.microsoft.com/office/drawing/2014/main" id="{00000000-0008-0000-0300-00005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5" name="5 CuadroTexto">
          <a:extLst>
            <a:ext uri="{FF2B5EF4-FFF2-40B4-BE49-F238E27FC236}">
              <a16:creationId xmlns:a16="http://schemas.microsoft.com/office/drawing/2014/main" id="{00000000-0008-0000-0300-00005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6" name="6 CuadroTexto">
          <a:extLst>
            <a:ext uri="{FF2B5EF4-FFF2-40B4-BE49-F238E27FC236}">
              <a16:creationId xmlns:a16="http://schemas.microsoft.com/office/drawing/2014/main" id="{00000000-0008-0000-0300-00005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7" name="1 CuadroTexto">
          <a:extLst>
            <a:ext uri="{FF2B5EF4-FFF2-40B4-BE49-F238E27FC236}">
              <a16:creationId xmlns:a16="http://schemas.microsoft.com/office/drawing/2014/main" id="{00000000-0008-0000-0300-00005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8" name="2 CuadroTexto">
          <a:extLst>
            <a:ext uri="{FF2B5EF4-FFF2-40B4-BE49-F238E27FC236}">
              <a16:creationId xmlns:a16="http://schemas.microsoft.com/office/drawing/2014/main" id="{00000000-0008-0000-0300-00005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49" name="3 CuadroTexto">
          <a:extLst>
            <a:ext uri="{FF2B5EF4-FFF2-40B4-BE49-F238E27FC236}">
              <a16:creationId xmlns:a16="http://schemas.microsoft.com/office/drawing/2014/main" id="{00000000-0008-0000-0300-00005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0" name="4 CuadroTexto">
          <a:extLst>
            <a:ext uri="{FF2B5EF4-FFF2-40B4-BE49-F238E27FC236}">
              <a16:creationId xmlns:a16="http://schemas.microsoft.com/office/drawing/2014/main" id="{00000000-0008-0000-0300-00005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1" name="5 CuadroTexto">
          <a:extLst>
            <a:ext uri="{FF2B5EF4-FFF2-40B4-BE49-F238E27FC236}">
              <a16:creationId xmlns:a16="http://schemas.microsoft.com/office/drawing/2014/main" id="{00000000-0008-0000-0300-00005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2" name="6 CuadroTexto">
          <a:extLst>
            <a:ext uri="{FF2B5EF4-FFF2-40B4-BE49-F238E27FC236}">
              <a16:creationId xmlns:a16="http://schemas.microsoft.com/office/drawing/2014/main" id="{00000000-0008-0000-0300-00006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3" name="2 CuadroTexto">
          <a:extLst>
            <a:ext uri="{FF2B5EF4-FFF2-40B4-BE49-F238E27FC236}">
              <a16:creationId xmlns:a16="http://schemas.microsoft.com/office/drawing/2014/main" id="{00000000-0008-0000-0300-00006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4" name="3 CuadroTexto">
          <a:extLst>
            <a:ext uri="{FF2B5EF4-FFF2-40B4-BE49-F238E27FC236}">
              <a16:creationId xmlns:a16="http://schemas.microsoft.com/office/drawing/2014/main" id="{00000000-0008-0000-0300-00006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5" name="4 CuadroTexto">
          <a:extLst>
            <a:ext uri="{FF2B5EF4-FFF2-40B4-BE49-F238E27FC236}">
              <a16:creationId xmlns:a16="http://schemas.microsoft.com/office/drawing/2014/main" id="{00000000-0008-0000-0300-00006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6" name="5 CuadroTexto">
          <a:extLst>
            <a:ext uri="{FF2B5EF4-FFF2-40B4-BE49-F238E27FC236}">
              <a16:creationId xmlns:a16="http://schemas.microsoft.com/office/drawing/2014/main" id="{00000000-0008-0000-0300-00006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7" name="6 CuadroTexto">
          <a:extLst>
            <a:ext uri="{FF2B5EF4-FFF2-40B4-BE49-F238E27FC236}">
              <a16:creationId xmlns:a16="http://schemas.microsoft.com/office/drawing/2014/main" id="{00000000-0008-0000-0300-00006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8" name="1 CuadroTexto">
          <a:extLst>
            <a:ext uri="{FF2B5EF4-FFF2-40B4-BE49-F238E27FC236}">
              <a16:creationId xmlns:a16="http://schemas.microsoft.com/office/drawing/2014/main" id="{00000000-0008-0000-0300-00006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59" name="2 CuadroTexto">
          <a:extLst>
            <a:ext uri="{FF2B5EF4-FFF2-40B4-BE49-F238E27FC236}">
              <a16:creationId xmlns:a16="http://schemas.microsoft.com/office/drawing/2014/main" id="{00000000-0008-0000-0300-00006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0" name="3 CuadroTexto">
          <a:extLst>
            <a:ext uri="{FF2B5EF4-FFF2-40B4-BE49-F238E27FC236}">
              <a16:creationId xmlns:a16="http://schemas.microsoft.com/office/drawing/2014/main" id="{00000000-0008-0000-0300-00006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1" name="4 CuadroTexto">
          <a:extLst>
            <a:ext uri="{FF2B5EF4-FFF2-40B4-BE49-F238E27FC236}">
              <a16:creationId xmlns:a16="http://schemas.microsoft.com/office/drawing/2014/main" id="{00000000-0008-0000-0300-00006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2" name="5 CuadroTexto">
          <a:extLst>
            <a:ext uri="{FF2B5EF4-FFF2-40B4-BE49-F238E27FC236}">
              <a16:creationId xmlns:a16="http://schemas.microsoft.com/office/drawing/2014/main" id="{00000000-0008-0000-0300-00006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3" name="6 CuadroTexto">
          <a:extLst>
            <a:ext uri="{FF2B5EF4-FFF2-40B4-BE49-F238E27FC236}">
              <a16:creationId xmlns:a16="http://schemas.microsoft.com/office/drawing/2014/main" id="{00000000-0008-0000-0300-00006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4" name="2 CuadroTexto">
          <a:extLst>
            <a:ext uri="{FF2B5EF4-FFF2-40B4-BE49-F238E27FC236}">
              <a16:creationId xmlns:a16="http://schemas.microsoft.com/office/drawing/2014/main" id="{00000000-0008-0000-0300-00006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5" name="3 CuadroTexto">
          <a:extLst>
            <a:ext uri="{FF2B5EF4-FFF2-40B4-BE49-F238E27FC236}">
              <a16:creationId xmlns:a16="http://schemas.microsoft.com/office/drawing/2014/main" id="{00000000-0008-0000-0300-00006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6" name="4 CuadroTexto">
          <a:extLst>
            <a:ext uri="{FF2B5EF4-FFF2-40B4-BE49-F238E27FC236}">
              <a16:creationId xmlns:a16="http://schemas.microsoft.com/office/drawing/2014/main" id="{00000000-0008-0000-0300-00006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7" name="5 CuadroTexto">
          <a:extLst>
            <a:ext uri="{FF2B5EF4-FFF2-40B4-BE49-F238E27FC236}">
              <a16:creationId xmlns:a16="http://schemas.microsoft.com/office/drawing/2014/main" id="{00000000-0008-0000-0300-00006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8" name="6 CuadroTexto">
          <a:extLst>
            <a:ext uri="{FF2B5EF4-FFF2-40B4-BE49-F238E27FC236}">
              <a16:creationId xmlns:a16="http://schemas.microsoft.com/office/drawing/2014/main" id="{00000000-0008-0000-0300-00007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69" name="1 CuadroTexto">
          <a:extLst>
            <a:ext uri="{FF2B5EF4-FFF2-40B4-BE49-F238E27FC236}">
              <a16:creationId xmlns:a16="http://schemas.microsoft.com/office/drawing/2014/main" id="{00000000-0008-0000-0300-00007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0" name="2 CuadroTexto">
          <a:extLst>
            <a:ext uri="{FF2B5EF4-FFF2-40B4-BE49-F238E27FC236}">
              <a16:creationId xmlns:a16="http://schemas.microsoft.com/office/drawing/2014/main" id="{00000000-0008-0000-0300-00007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1" name="3 CuadroTexto">
          <a:extLst>
            <a:ext uri="{FF2B5EF4-FFF2-40B4-BE49-F238E27FC236}">
              <a16:creationId xmlns:a16="http://schemas.microsoft.com/office/drawing/2014/main" id="{00000000-0008-0000-0300-00007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2" name="4 CuadroTexto">
          <a:extLst>
            <a:ext uri="{FF2B5EF4-FFF2-40B4-BE49-F238E27FC236}">
              <a16:creationId xmlns:a16="http://schemas.microsoft.com/office/drawing/2014/main" id="{00000000-0008-0000-0300-00007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3" name="5 CuadroTexto">
          <a:extLst>
            <a:ext uri="{FF2B5EF4-FFF2-40B4-BE49-F238E27FC236}">
              <a16:creationId xmlns:a16="http://schemas.microsoft.com/office/drawing/2014/main" id="{00000000-0008-0000-0300-00007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374" name="6 CuadroTexto">
          <a:extLst>
            <a:ext uri="{FF2B5EF4-FFF2-40B4-BE49-F238E27FC236}">
              <a16:creationId xmlns:a16="http://schemas.microsoft.com/office/drawing/2014/main" id="{00000000-0008-0000-0300-00007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5" name="3 CuadroTexto">
          <a:extLst>
            <a:ext uri="{FF2B5EF4-FFF2-40B4-BE49-F238E27FC236}">
              <a16:creationId xmlns:a16="http://schemas.microsoft.com/office/drawing/2014/main" id="{00000000-0008-0000-0300-00007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6" name="4 CuadroTexto">
          <a:extLst>
            <a:ext uri="{FF2B5EF4-FFF2-40B4-BE49-F238E27FC236}">
              <a16:creationId xmlns:a16="http://schemas.microsoft.com/office/drawing/2014/main" id="{00000000-0008-0000-0300-00007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7" name="5 CuadroTexto">
          <a:extLst>
            <a:ext uri="{FF2B5EF4-FFF2-40B4-BE49-F238E27FC236}">
              <a16:creationId xmlns:a16="http://schemas.microsoft.com/office/drawing/2014/main" id="{00000000-0008-0000-0300-00007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8" name="6 CuadroTexto">
          <a:extLst>
            <a:ext uri="{FF2B5EF4-FFF2-40B4-BE49-F238E27FC236}">
              <a16:creationId xmlns:a16="http://schemas.microsoft.com/office/drawing/2014/main" id="{00000000-0008-0000-0300-00007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79" name="1 CuadroTexto">
          <a:extLst>
            <a:ext uri="{FF2B5EF4-FFF2-40B4-BE49-F238E27FC236}">
              <a16:creationId xmlns:a16="http://schemas.microsoft.com/office/drawing/2014/main" id="{00000000-0008-0000-0300-00007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0" name="2 CuadroTexto">
          <a:extLst>
            <a:ext uri="{FF2B5EF4-FFF2-40B4-BE49-F238E27FC236}">
              <a16:creationId xmlns:a16="http://schemas.microsoft.com/office/drawing/2014/main" id="{00000000-0008-0000-0300-00007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1" name="3 CuadroTexto">
          <a:extLst>
            <a:ext uri="{FF2B5EF4-FFF2-40B4-BE49-F238E27FC236}">
              <a16:creationId xmlns:a16="http://schemas.microsoft.com/office/drawing/2014/main" id="{00000000-0008-0000-0300-00007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2" name="4 CuadroTexto">
          <a:extLst>
            <a:ext uri="{FF2B5EF4-FFF2-40B4-BE49-F238E27FC236}">
              <a16:creationId xmlns:a16="http://schemas.microsoft.com/office/drawing/2014/main" id="{00000000-0008-0000-0300-00007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3" name="5 CuadroTexto">
          <a:extLst>
            <a:ext uri="{FF2B5EF4-FFF2-40B4-BE49-F238E27FC236}">
              <a16:creationId xmlns:a16="http://schemas.microsoft.com/office/drawing/2014/main" id="{00000000-0008-0000-0300-00007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4" name="6 CuadroTexto">
          <a:extLst>
            <a:ext uri="{FF2B5EF4-FFF2-40B4-BE49-F238E27FC236}">
              <a16:creationId xmlns:a16="http://schemas.microsoft.com/office/drawing/2014/main" id="{00000000-0008-0000-0300-00008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5" name="2 CuadroTexto">
          <a:extLst>
            <a:ext uri="{FF2B5EF4-FFF2-40B4-BE49-F238E27FC236}">
              <a16:creationId xmlns:a16="http://schemas.microsoft.com/office/drawing/2014/main" id="{00000000-0008-0000-0300-00008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6" name="3 CuadroTexto">
          <a:extLst>
            <a:ext uri="{FF2B5EF4-FFF2-40B4-BE49-F238E27FC236}">
              <a16:creationId xmlns:a16="http://schemas.microsoft.com/office/drawing/2014/main" id="{00000000-0008-0000-0300-00008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7" name="4 CuadroTexto">
          <a:extLst>
            <a:ext uri="{FF2B5EF4-FFF2-40B4-BE49-F238E27FC236}">
              <a16:creationId xmlns:a16="http://schemas.microsoft.com/office/drawing/2014/main" id="{00000000-0008-0000-0300-00008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8" name="5 CuadroTexto">
          <a:extLst>
            <a:ext uri="{FF2B5EF4-FFF2-40B4-BE49-F238E27FC236}">
              <a16:creationId xmlns:a16="http://schemas.microsoft.com/office/drawing/2014/main" id="{00000000-0008-0000-0300-00008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89" name="6 CuadroTexto">
          <a:extLst>
            <a:ext uri="{FF2B5EF4-FFF2-40B4-BE49-F238E27FC236}">
              <a16:creationId xmlns:a16="http://schemas.microsoft.com/office/drawing/2014/main" id="{00000000-0008-0000-0300-00008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0" name="1 CuadroTexto">
          <a:extLst>
            <a:ext uri="{FF2B5EF4-FFF2-40B4-BE49-F238E27FC236}">
              <a16:creationId xmlns:a16="http://schemas.microsoft.com/office/drawing/2014/main" id="{00000000-0008-0000-0300-00008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1" name="2 CuadroTexto">
          <a:extLst>
            <a:ext uri="{FF2B5EF4-FFF2-40B4-BE49-F238E27FC236}">
              <a16:creationId xmlns:a16="http://schemas.microsoft.com/office/drawing/2014/main" id="{00000000-0008-0000-0300-00008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2" name="3 CuadroTexto">
          <a:extLst>
            <a:ext uri="{FF2B5EF4-FFF2-40B4-BE49-F238E27FC236}">
              <a16:creationId xmlns:a16="http://schemas.microsoft.com/office/drawing/2014/main" id="{00000000-0008-0000-0300-00008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3" name="4 CuadroTexto">
          <a:extLst>
            <a:ext uri="{FF2B5EF4-FFF2-40B4-BE49-F238E27FC236}">
              <a16:creationId xmlns:a16="http://schemas.microsoft.com/office/drawing/2014/main" id="{00000000-0008-0000-0300-00008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4" name="5 CuadroTexto">
          <a:extLst>
            <a:ext uri="{FF2B5EF4-FFF2-40B4-BE49-F238E27FC236}">
              <a16:creationId xmlns:a16="http://schemas.microsoft.com/office/drawing/2014/main" id="{00000000-0008-0000-0300-00008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5" name="6 CuadroTexto">
          <a:extLst>
            <a:ext uri="{FF2B5EF4-FFF2-40B4-BE49-F238E27FC236}">
              <a16:creationId xmlns:a16="http://schemas.microsoft.com/office/drawing/2014/main" id="{00000000-0008-0000-0300-00008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6" name="2 CuadroTexto">
          <a:extLst>
            <a:ext uri="{FF2B5EF4-FFF2-40B4-BE49-F238E27FC236}">
              <a16:creationId xmlns:a16="http://schemas.microsoft.com/office/drawing/2014/main" id="{00000000-0008-0000-0300-00008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7" name="3 CuadroTexto">
          <a:extLst>
            <a:ext uri="{FF2B5EF4-FFF2-40B4-BE49-F238E27FC236}">
              <a16:creationId xmlns:a16="http://schemas.microsoft.com/office/drawing/2014/main" id="{00000000-0008-0000-0300-00008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8" name="4 CuadroTexto">
          <a:extLst>
            <a:ext uri="{FF2B5EF4-FFF2-40B4-BE49-F238E27FC236}">
              <a16:creationId xmlns:a16="http://schemas.microsoft.com/office/drawing/2014/main" id="{00000000-0008-0000-0300-00008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399" name="5 CuadroTexto">
          <a:extLst>
            <a:ext uri="{FF2B5EF4-FFF2-40B4-BE49-F238E27FC236}">
              <a16:creationId xmlns:a16="http://schemas.microsoft.com/office/drawing/2014/main" id="{00000000-0008-0000-0300-00008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0" name="6 CuadroTexto">
          <a:extLst>
            <a:ext uri="{FF2B5EF4-FFF2-40B4-BE49-F238E27FC236}">
              <a16:creationId xmlns:a16="http://schemas.microsoft.com/office/drawing/2014/main" id="{00000000-0008-0000-0300-00009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1" name="1 CuadroTexto">
          <a:extLst>
            <a:ext uri="{FF2B5EF4-FFF2-40B4-BE49-F238E27FC236}">
              <a16:creationId xmlns:a16="http://schemas.microsoft.com/office/drawing/2014/main" id="{00000000-0008-0000-0300-00009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2" name="2 CuadroTexto">
          <a:extLst>
            <a:ext uri="{FF2B5EF4-FFF2-40B4-BE49-F238E27FC236}">
              <a16:creationId xmlns:a16="http://schemas.microsoft.com/office/drawing/2014/main" id="{00000000-0008-0000-0300-00009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3" name="3 CuadroTexto">
          <a:extLst>
            <a:ext uri="{FF2B5EF4-FFF2-40B4-BE49-F238E27FC236}">
              <a16:creationId xmlns:a16="http://schemas.microsoft.com/office/drawing/2014/main" id="{00000000-0008-0000-0300-00009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4" name="4 CuadroTexto">
          <a:extLst>
            <a:ext uri="{FF2B5EF4-FFF2-40B4-BE49-F238E27FC236}">
              <a16:creationId xmlns:a16="http://schemas.microsoft.com/office/drawing/2014/main" id="{00000000-0008-0000-0300-00009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5" name="5 CuadroTexto">
          <a:extLst>
            <a:ext uri="{FF2B5EF4-FFF2-40B4-BE49-F238E27FC236}">
              <a16:creationId xmlns:a16="http://schemas.microsoft.com/office/drawing/2014/main" id="{00000000-0008-0000-0300-00009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6" name="6 CuadroTexto">
          <a:extLst>
            <a:ext uri="{FF2B5EF4-FFF2-40B4-BE49-F238E27FC236}">
              <a16:creationId xmlns:a16="http://schemas.microsoft.com/office/drawing/2014/main" id="{00000000-0008-0000-0300-00009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7" name="3 CuadroTexto">
          <a:extLst>
            <a:ext uri="{FF2B5EF4-FFF2-40B4-BE49-F238E27FC236}">
              <a16:creationId xmlns:a16="http://schemas.microsoft.com/office/drawing/2014/main" id="{00000000-0008-0000-0300-00009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8" name="4 CuadroTexto">
          <a:extLst>
            <a:ext uri="{FF2B5EF4-FFF2-40B4-BE49-F238E27FC236}">
              <a16:creationId xmlns:a16="http://schemas.microsoft.com/office/drawing/2014/main" id="{00000000-0008-0000-0300-00009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09" name="5 CuadroTexto">
          <a:extLst>
            <a:ext uri="{FF2B5EF4-FFF2-40B4-BE49-F238E27FC236}">
              <a16:creationId xmlns:a16="http://schemas.microsoft.com/office/drawing/2014/main" id="{00000000-0008-0000-0300-00009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0" name="6 CuadroTexto">
          <a:extLst>
            <a:ext uri="{FF2B5EF4-FFF2-40B4-BE49-F238E27FC236}">
              <a16:creationId xmlns:a16="http://schemas.microsoft.com/office/drawing/2014/main" id="{00000000-0008-0000-0300-00009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1" name="1 CuadroTexto">
          <a:extLst>
            <a:ext uri="{FF2B5EF4-FFF2-40B4-BE49-F238E27FC236}">
              <a16:creationId xmlns:a16="http://schemas.microsoft.com/office/drawing/2014/main" id="{00000000-0008-0000-0300-00009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2" name="2 CuadroTexto">
          <a:extLst>
            <a:ext uri="{FF2B5EF4-FFF2-40B4-BE49-F238E27FC236}">
              <a16:creationId xmlns:a16="http://schemas.microsoft.com/office/drawing/2014/main" id="{00000000-0008-0000-0300-00009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3" name="3 CuadroTexto">
          <a:extLst>
            <a:ext uri="{FF2B5EF4-FFF2-40B4-BE49-F238E27FC236}">
              <a16:creationId xmlns:a16="http://schemas.microsoft.com/office/drawing/2014/main" id="{00000000-0008-0000-0300-00009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4" name="4 CuadroTexto">
          <a:extLst>
            <a:ext uri="{FF2B5EF4-FFF2-40B4-BE49-F238E27FC236}">
              <a16:creationId xmlns:a16="http://schemas.microsoft.com/office/drawing/2014/main" id="{00000000-0008-0000-0300-00009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5" name="5 CuadroTexto">
          <a:extLst>
            <a:ext uri="{FF2B5EF4-FFF2-40B4-BE49-F238E27FC236}">
              <a16:creationId xmlns:a16="http://schemas.microsoft.com/office/drawing/2014/main" id="{00000000-0008-0000-0300-00009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6" name="6 CuadroTexto">
          <a:extLst>
            <a:ext uri="{FF2B5EF4-FFF2-40B4-BE49-F238E27FC236}">
              <a16:creationId xmlns:a16="http://schemas.microsoft.com/office/drawing/2014/main" id="{00000000-0008-0000-0300-0000A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7" name="2 CuadroTexto">
          <a:extLst>
            <a:ext uri="{FF2B5EF4-FFF2-40B4-BE49-F238E27FC236}">
              <a16:creationId xmlns:a16="http://schemas.microsoft.com/office/drawing/2014/main" id="{00000000-0008-0000-0300-0000A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8" name="3 CuadroTexto">
          <a:extLst>
            <a:ext uri="{FF2B5EF4-FFF2-40B4-BE49-F238E27FC236}">
              <a16:creationId xmlns:a16="http://schemas.microsoft.com/office/drawing/2014/main" id="{00000000-0008-0000-0300-0000A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19" name="4 CuadroTexto">
          <a:extLst>
            <a:ext uri="{FF2B5EF4-FFF2-40B4-BE49-F238E27FC236}">
              <a16:creationId xmlns:a16="http://schemas.microsoft.com/office/drawing/2014/main" id="{00000000-0008-0000-0300-0000A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0" name="5 CuadroTexto">
          <a:extLst>
            <a:ext uri="{FF2B5EF4-FFF2-40B4-BE49-F238E27FC236}">
              <a16:creationId xmlns:a16="http://schemas.microsoft.com/office/drawing/2014/main" id="{00000000-0008-0000-0300-0000A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1" name="6 CuadroTexto">
          <a:extLst>
            <a:ext uri="{FF2B5EF4-FFF2-40B4-BE49-F238E27FC236}">
              <a16:creationId xmlns:a16="http://schemas.microsoft.com/office/drawing/2014/main" id="{00000000-0008-0000-0300-0000A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2" name="1 CuadroTexto">
          <a:extLst>
            <a:ext uri="{FF2B5EF4-FFF2-40B4-BE49-F238E27FC236}">
              <a16:creationId xmlns:a16="http://schemas.microsoft.com/office/drawing/2014/main" id="{00000000-0008-0000-0300-0000A6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3" name="2 CuadroTexto">
          <a:extLst>
            <a:ext uri="{FF2B5EF4-FFF2-40B4-BE49-F238E27FC236}">
              <a16:creationId xmlns:a16="http://schemas.microsoft.com/office/drawing/2014/main" id="{00000000-0008-0000-0300-0000A7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4" name="3 CuadroTexto">
          <a:extLst>
            <a:ext uri="{FF2B5EF4-FFF2-40B4-BE49-F238E27FC236}">
              <a16:creationId xmlns:a16="http://schemas.microsoft.com/office/drawing/2014/main" id="{00000000-0008-0000-0300-0000A8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5" name="4 CuadroTexto">
          <a:extLst>
            <a:ext uri="{FF2B5EF4-FFF2-40B4-BE49-F238E27FC236}">
              <a16:creationId xmlns:a16="http://schemas.microsoft.com/office/drawing/2014/main" id="{00000000-0008-0000-0300-0000A9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6" name="5 CuadroTexto">
          <a:extLst>
            <a:ext uri="{FF2B5EF4-FFF2-40B4-BE49-F238E27FC236}">
              <a16:creationId xmlns:a16="http://schemas.microsoft.com/office/drawing/2014/main" id="{00000000-0008-0000-0300-0000AA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7" name="6 CuadroTexto">
          <a:extLst>
            <a:ext uri="{FF2B5EF4-FFF2-40B4-BE49-F238E27FC236}">
              <a16:creationId xmlns:a16="http://schemas.microsoft.com/office/drawing/2014/main" id="{00000000-0008-0000-0300-0000AB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8" name="2 CuadroTexto">
          <a:extLst>
            <a:ext uri="{FF2B5EF4-FFF2-40B4-BE49-F238E27FC236}">
              <a16:creationId xmlns:a16="http://schemas.microsoft.com/office/drawing/2014/main" id="{00000000-0008-0000-0300-0000AC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29" name="3 CuadroTexto">
          <a:extLst>
            <a:ext uri="{FF2B5EF4-FFF2-40B4-BE49-F238E27FC236}">
              <a16:creationId xmlns:a16="http://schemas.microsoft.com/office/drawing/2014/main" id="{00000000-0008-0000-0300-0000AD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0" name="4 CuadroTexto">
          <a:extLst>
            <a:ext uri="{FF2B5EF4-FFF2-40B4-BE49-F238E27FC236}">
              <a16:creationId xmlns:a16="http://schemas.microsoft.com/office/drawing/2014/main" id="{00000000-0008-0000-0300-0000AE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1" name="5 CuadroTexto">
          <a:extLst>
            <a:ext uri="{FF2B5EF4-FFF2-40B4-BE49-F238E27FC236}">
              <a16:creationId xmlns:a16="http://schemas.microsoft.com/office/drawing/2014/main" id="{00000000-0008-0000-0300-0000AF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2" name="6 CuadroTexto">
          <a:extLst>
            <a:ext uri="{FF2B5EF4-FFF2-40B4-BE49-F238E27FC236}">
              <a16:creationId xmlns:a16="http://schemas.microsoft.com/office/drawing/2014/main" id="{00000000-0008-0000-0300-0000B0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3" name="1 CuadroTexto">
          <a:extLst>
            <a:ext uri="{FF2B5EF4-FFF2-40B4-BE49-F238E27FC236}">
              <a16:creationId xmlns:a16="http://schemas.microsoft.com/office/drawing/2014/main" id="{00000000-0008-0000-0300-0000B1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4" name="2 CuadroTexto">
          <a:extLst>
            <a:ext uri="{FF2B5EF4-FFF2-40B4-BE49-F238E27FC236}">
              <a16:creationId xmlns:a16="http://schemas.microsoft.com/office/drawing/2014/main" id="{00000000-0008-0000-0300-0000B2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5" name="3 CuadroTexto">
          <a:extLst>
            <a:ext uri="{FF2B5EF4-FFF2-40B4-BE49-F238E27FC236}">
              <a16:creationId xmlns:a16="http://schemas.microsoft.com/office/drawing/2014/main" id="{00000000-0008-0000-0300-0000B3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6" name="4 CuadroTexto">
          <a:extLst>
            <a:ext uri="{FF2B5EF4-FFF2-40B4-BE49-F238E27FC236}">
              <a16:creationId xmlns:a16="http://schemas.microsoft.com/office/drawing/2014/main" id="{00000000-0008-0000-0300-0000B4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37</xdr:row>
      <xdr:rowOff>0</xdr:rowOff>
    </xdr:from>
    <xdr:ext cx="184731" cy="264560"/>
    <xdr:sp macro="" textlink="">
      <xdr:nvSpPr>
        <xdr:cNvPr id="437" name="5 CuadroTexto">
          <a:extLst>
            <a:ext uri="{FF2B5EF4-FFF2-40B4-BE49-F238E27FC236}">
              <a16:creationId xmlns:a16="http://schemas.microsoft.com/office/drawing/2014/main" id="{00000000-0008-0000-0300-0000B5010000}"/>
            </a:ext>
          </a:extLst>
        </xdr:cNvPr>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38" name="3 CuadroTexto">
          <a:extLst>
            <a:ext uri="{FF2B5EF4-FFF2-40B4-BE49-F238E27FC236}">
              <a16:creationId xmlns:a16="http://schemas.microsoft.com/office/drawing/2014/main" id="{00000000-0008-0000-0300-0000B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39" name="4 CuadroTexto">
          <a:extLst>
            <a:ext uri="{FF2B5EF4-FFF2-40B4-BE49-F238E27FC236}">
              <a16:creationId xmlns:a16="http://schemas.microsoft.com/office/drawing/2014/main" id="{00000000-0008-0000-0300-0000B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0" name="5 CuadroTexto">
          <a:extLst>
            <a:ext uri="{FF2B5EF4-FFF2-40B4-BE49-F238E27FC236}">
              <a16:creationId xmlns:a16="http://schemas.microsoft.com/office/drawing/2014/main" id="{00000000-0008-0000-0300-0000B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1" name="6 CuadroTexto">
          <a:extLst>
            <a:ext uri="{FF2B5EF4-FFF2-40B4-BE49-F238E27FC236}">
              <a16:creationId xmlns:a16="http://schemas.microsoft.com/office/drawing/2014/main" id="{00000000-0008-0000-0300-0000B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2" name="1 CuadroTexto">
          <a:extLst>
            <a:ext uri="{FF2B5EF4-FFF2-40B4-BE49-F238E27FC236}">
              <a16:creationId xmlns:a16="http://schemas.microsoft.com/office/drawing/2014/main" id="{00000000-0008-0000-0300-0000B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3" name="2 CuadroTexto">
          <a:extLst>
            <a:ext uri="{FF2B5EF4-FFF2-40B4-BE49-F238E27FC236}">
              <a16:creationId xmlns:a16="http://schemas.microsoft.com/office/drawing/2014/main" id="{00000000-0008-0000-0300-0000B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4" name="3 CuadroTexto">
          <a:extLst>
            <a:ext uri="{FF2B5EF4-FFF2-40B4-BE49-F238E27FC236}">
              <a16:creationId xmlns:a16="http://schemas.microsoft.com/office/drawing/2014/main" id="{00000000-0008-0000-0300-0000B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5" name="4 CuadroTexto">
          <a:extLst>
            <a:ext uri="{FF2B5EF4-FFF2-40B4-BE49-F238E27FC236}">
              <a16:creationId xmlns:a16="http://schemas.microsoft.com/office/drawing/2014/main" id="{00000000-0008-0000-0300-0000B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6" name="5 CuadroTexto">
          <a:extLst>
            <a:ext uri="{FF2B5EF4-FFF2-40B4-BE49-F238E27FC236}">
              <a16:creationId xmlns:a16="http://schemas.microsoft.com/office/drawing/2014/main" id="{00000000-0008-0000-0300-0000B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7" name="6 CuadroTexto">
          <a:extLst>
            <a:ext uri="{FF2B5EF4-FFF2-40B4-BE49-F238E27FC236}">
              <a16:creationId xmlns:a16="http://schemas.microsoft.com/office/drawing/2014/main" id="{00000000-0008-0000-0300-0000B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8" name="2 CuadroTexto">
          <a:extLst>
            <a:ext uri="{FF2B5EF4-FFF2-40B4-BE49-F238E27FC236}">
              <a16:creationId xmlns:a16="http://schemas.microsoft.com/office/drawing/2014/main" id="{00000000-0008-0000-0300-0000C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49" name="3 CuadroTexto">
          <a:extLst>
            <a:ext uri="{FF2B5EF4-FFF2-40B4-BE49-F238E27FC236}">
              <a16:creationId xmlns:a16="http://schemas.microsoft.com/office/drawing/2014/main" id="{00000000-0008-0000-0300-0000C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0" name="4 CuadroTexto">
          <a:extLst>
            <a:ext uri="{FF2B5EF4-FFF2-40B4-BE49-F238E27FC236}">
              <a16:creationId xmlns:a16="http://schemas.microsoft.com/office/drawing/2014/main" id="{00000000-0008-0000-0300-0000C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1" name="5 CuadroTexto">
          <a:extLst>
            <a:ext uri="{FF2B5EF4-FFF2-40B4-BE49-F238E27FC236}">
              <a16:creationId xmlns:a16="http://schemas.microsoft.com/office/drawing/2014/main" id="{00000000-0008-0000-0300-0000C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2" name="6 CuadroTexto">
          <a:extLst>
            <a:ext uri="{FF2B5EF4-FFF2-40B4-BE49-F238E27FC236}">
              <a16:creationId xmlns:a16="http://schemas.microsoft.com/office/drawing/2014/main" id="{00000000-0008-0000-0300-0000C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3" name="1 CuadroTexto">
          <a:extLst>
            <a:ext uri="{FF2B5EF4-FFF2-40B4-BE49-F238E27FC236}">
              <a16:creationId xmlns:a16="http://schemas.microsoft.com/office/drawing/2014/main" id="{00000000-0008-0000-0300-0000C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4" name="2 CuadroTexto">
          <a:extLst>
            <a:ext uri="{FF2B5EF4-FFF2-40B4-BE49-F238E27FC236}">
              <a16:creationId xmlns:a16="http://schemas.microsoft.com/office/drawing/2014/main" id="{00000000-0008-0000-0300-0000C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5" name="3 CuadroTexto">
          <a:extLst>
            <a:ext uri="{FF2B5EF4-FFF2-40B4-BE49-F238E27FC236}">
              <a16:creationId xmlns:a16="http://schemas.microsoft.com/office/drawing/2014/main" id="{00000000-0008-0000-0300-0000C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6" name="4 CuadroTexto">
          <a:extLst>
            <a:ext uri="{FF2B5EF4-FFF2-40B4-BE49-F238E27FC236}">
              <a16:creationId xmlns:a16="http://schemas.microsoft.com/office/drawing/2014/main" id="{00000000-0008-0000-0300-0000C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7" name="5 CuadroTexto">
          <a:extLst>
            <a:ext uri="{FF2B5EF4-FFF2-40B4-BE49-F238E27FC236}">
              <a16:creationId xmlns:a16="http://schemas.microsoft.com/office/drawing/2014/main" id="{00000000-0008-0000-0300-0000C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8" name="6 CuadroTexto">
          <a:extLst>
            <a:ext uri="{FF2B5EF4-FFF2-40B4-BE49-F238E27FC236}">
              <a16:creationId xmlns:a16="http://schemas.microsoft.com/office/drawing/2014/main" id="{00000000-0008-0000-0300-0000C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59" name="2 CuadroTexto">
          <a:extLst>
            <a:ext uri="{FF2B5EF4-FFF2-40B4-BE49-F238E27FC236}">
              <a16:creationId xmlns:a16="http://schemas.microsoft.com/office/drawing/2014/main" id="{00000000-0008-0000-0300-0000C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0" name="3 CuadroTexto">
          <a:extLst>
            <a:ext uri="{FF2B5EF4-FFF2-40B4-BE49-F238E27FC236}">
              <a16:creationId xmlns:a16="http://schemas.microsoft.com/office/drawing/2014/main" id="{00000000-0008-0000-0300-0000C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1" name="4 CuadroTexto">
          <a:extLst>
            <a:ext uri="{FF2B5EF4-FFF2-40B4-BE49-F238E27FC236}">
              <a16:creationId xmlns:a16="http://schemas.microsoft.com/office/drawing/2014/main" id="{00000000-0008-0000-0300-0000C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2" name="5 CuadroTexto">
          <a:extLst>
            <a:ext uri="{FF2B5EF4-FFF2-40B4-BE49-F238E27FC236}">
              <a16:creationId xmlns:a16="http://schemas.microsoft.com/office/drawing/2014/main" id="{00000000-0008-0000-0300-0000C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3" name="6 CuadroTexto">
          <a:extLst>
            <a:ext uri="{FF2B5EF4-FFF2-40B4-BE49-F238E27FC236}">
              <a16:creationId xmlns:a16="http://schemas.microsoft.com/office/drawing/2014/main" id="{00000000-0008-0000-0300-0000C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4" name="1 CuadroTexto">
          <a:extLst>
            <a:ext uri="{FF2B5EF4-FFF2-40B4-BE49-F238E27FC236}">
              <a16:creationId xmlns:a16="http://schemas.microsoft.com/office/drawing/2014/main" id="{00000000-0008-0000-0300-0000D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5" name="2 CuadroTexto">
          <a:extLst>
            <a:ext uri="{FF2B5EF4-FFF2-40B4-BE49-F238E27FC236}">
              <a16:creationId xmlns:a16="http://schemas.microsoft.com/office/drawing/2014/main" id="{00000000-0008-0000-0300-0000D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6" name="3 CuadroTexto">
          <a:extLst>
            <a:ext uri="{FF2B5EF4-FFF2-40B4-BE49-F238E27FC236}">
              <a16:creationId xmlns:a16="http://schemas.microsoft.com/office/drawing/2014/main" id="{00000000-0008-0000-0300-0000D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7" name="4 CuadroTexto">
          <a:extLst>
            <a:ext uri="{FF2B5EF4-FFF2-40B4-BE49-F238E27FC236}">
              <a16:creationId xmlns:a16="http://schemas.microsoft.com/office/drawing/2014/main" id="{00000000-0008-0000-0300-0000D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8" name="5 CuadroTexto">
          <a:extLst>
            <a:ext uri="{FF2B5EF4-FFF2-40B4-BE49-F238E27FC236}">
              <a16:creationId xmlns:a16="http://schemas.microsoft.com/office/drawing/2014/main" id="{00000000-0008-0000-0300-0000D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69" name="6 CuadroTexto">
          <a:extLst>
            <a:ext uri="{FF2B5EF4-FFF2-40B4-BE49-F238E27FC236}">
              <a16:creationId xmlns:a16="http://schemas.microsoft.com/office/drawing/2014/main" id="{00000000-0008-0000-0300-0000D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0" name="3 CuadroTexto">
          <a:extLst>
            <a:ext uri="{FF2B5EF4-FFF2-40B4-BE49-F238E27FC236}">
              <a16:creationId xmlns:a16="http://schemas.microsoft.com/office/drawing/2014/main" id="{00000000-0008-0000-0300-0000D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1" name="4 CuadroTexto">
          <a:extLst>
            <a:ext uri="{FF2B5EF4-FFF2-40B4-BE49-F238E27FC236}">
              <a16:creationId xmlns:a16="http://schemas.microsoft.com/office/drawing/2014/main" id="{00000000-0008-0000-0300-0000D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2" name="5 CuadroTexto">
          <a:extLst>
            <a:ext uri="{FF2B5EF4-FFF2-40B4-BE49-F238E27FC236}">
              <a16:creationId xmlns:a16="http://schemas.microsoft.com/office/drawing/2014/main" id="{00000000-0008-0000-0300-0000D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3" name="6 CuadroTexto">
          <a:extLst>
            <a:ext uri="{FF2B5EF4-FFF2-40B4-BE49-F238E27FC236}">
              <a16:creationId xmlns:a16="http://schemas.microsoft.com/office/drawing/2014/main" id="{00000000-0008-0000-0300-0000D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4" name="1 CuadroTexto">
          <a:extLst>
            <a:ext uri="{FF2B5EF4-FFF2-40B4-BE49-F238E27FC236}">
              <a16:creationId xmlns:a16="http://schemas.microsoft.com/office/drawing/2014/main" id="{00000000-0008-0000-0300-0000D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5" name="2 CuadroTexto">
          <a:extLst>
            <a:ext uri="{FF2B5EF4-FFF2-40B4-BE49-F238E27FC236}">
              <a16:creationId xmlns:a16="http://schemas.microsoft.com/office/drawing/2014/main" id="{00000000-0008-0000-0300-0000D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6" name="3 CuadroTexto">
          <a:extLst>
            <a:ext uri="{FF2B5EF4-FFF2-40B4-BE49-F238E27FC236}">
              <a16:creationId xmlns:a16="http://schemas.microsoft.com/office/drawing/2014/main" id="{00000000-0008-0000-0300-0000D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7" name="4 CuadroTexto">
          <a:extLst>
            <a:ext uri="{FF2B5EF4-FFF2-40B4-BE49-F238E27FC236}">
              <a16:creationId xmlns:a16="http://schemas.microsoft.com/office/drawing/2014/main" id="{00000000-0008-0000-0300-0000D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8" name="5 CuadroTexto">
          <a:extLst>
            <a:ext uri="{FF2B5EF4-FFF2-40B4-BE49-F238E27FC236}">
              <a16:creationId xmlns:a16="http://schemas.microsoft.com/office/drawing/2014/main" id="{00000000-0008-0000-0300-0000D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79" name="6 CuadroTexto">
          <a:extLst>
            <a:ext uri="{FF2B5EF4-FFF2-40B4-BE49-F238E27FC236}">
              <a16:creationId xmlns:a16="http://schemas.microsoft.com/office/drawing/2014/main" id="{00000000-0008-0000-0300-0000D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0" name="2 CuadroTexto">
          <a:extLst>
            <a:ext uri="{FF2B5EF4-FFF2-40B4-BE49-F238E27FC236}">
              <a16:creationId xmlns:a16="http://schemas.microsoft.com/office/drawing/2014/main" id="{00000000-0008-0000-0300-0000E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1" name="3 CuadroTexto">
          <a:extLst>
            <a:ext uri="{FF2B5EF4-FFF2-40B4-BE49-F238E27FC236}">
              <a16:creationId xmlns:a16="http://schemas.microsoft.com/office/drawing/2014/main" id="{00000000-0008-0000-0300-0000E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2" name="4 CuadroTexto">
          <a:extLst>
            <a:ext uri="{FF2B5EF4-FFF2-40B4-BE49-F238E27FC236}">
              <a16:creationId xmlns:a16="http://schemas.microsoft.com/office/drawing/2014/main" id="{00000000-0008-0000-0300-0000E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3" name="5 CuadroTexto">
          <a:extLst>
            <a:ext uri="{FF2B5EF4-FFF2-40B4-BE49-F238E27FC236}">
              <a16:creationId xmlns:a16="http://schemas.microsoft.com/office/drawing/2014/main" id="{00000000-0008-0000-0300-0000E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4" name="6 CuadroTexto">
          <a:extLst>
            <a:ext uri="{FF2B5EF4-FFF2-40B4-BE49-F238E27FC236}">
              <a16:creationId xmlns:a16="http://schemas.microsoft.com/office/drawing/2014/main" id="{00000000-0008-0000-0300-0000E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5" name="1 CuadroTexto">
          <a:extLst>
            <a:ext uri="{FF2B5EF4-FFF2-40B4-BE49-F238E27FC236}">
              <a16:creationId xmlns:a16="http://schemas.microsoft.com/office/drawing/2014/main" id="{00000000-0008-0000-0300-0000E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6" name="2 CuadroTexto">
          <a:extLst>
            <a:ext uri="{FF2B5EF4-FFF2-40B4-BE49-F238E27FC236}">
              <a16:creationId xmlns:a16="http://schemas.microsoft.com/office/drawing/2014/main" id="{00000000-0008-0000-0300-0000E6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7" name="3 CuadroTexto">
          <a:extLst>
            <a:ext uri="{FF2B5EF4-FFF2-40B4-BE49-F238E27FC236}">
              <a16:creationId xmlns:a16="http://schemas.microsoft.com/office/drawing/2014/main" id="{00000000-0008-0000-0300-0000E7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8" name="4 CuadroTexto">
          <a:extLst>
            <a:ext uri="{FF2B5EF4-FFF2-40B4-BE49-F238E27FC236}">
              <a16:creationId xmlns:a16="http://schemas.microsoft.com/office/drawing/2014/main" id="{00000000-0008-0000-0300-0000E8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89" name="5 CuadroTexto">
          <a:extLst>
            <a:ext uri="{FF2B5EF4-FFF2-40B4-BE49-F238E27FC236}">
              <a16:creationId xmlns:a16="http://schemas.microsoft.com/office/drawing/2014/main" id="{00000000-0008-0000-0300-0000E9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0" name="6 CuadroTexto">
          <a:extLst>
            <a:ext uri="{FF2B5EF4-FFF2-40B4-BE49-F238E27FC236}">
              <a16:creationId xmlns:a16="http://schemas.microsoft.com/office/drawing/2014/main" id="{00000000-0008-0000-0300-0000EA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1" name="2 CuadroTexto">
          <a:extLst>
            <a:ext uri="{FF2B5EF4-FFF2-40B4-BE49-F238E27FC236}">
              <a16:creationId xmlns:a16="http://schemas.microsoft.com/office/drawing/2014/main" id="{00000000-0008-0000-0300-0000EB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2" name="3 CuadroTexto">
          <a:extLst>
            <a:ext uri="{FF2B5EF4-FFF2-40B4-BE49-F238E27FC236}">
              <a16:creationId xmlns:a16="http://schemas.microsoft.com/office/drawing/2014/main" id="{00000000-0008-0000-0300-0000EC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3" name="4 CuadroTexto">
          <a:extLst>
            <a:ext uri="{FF2B5EF4-FFF2-40B4-BE49-F238E27FC236}">
              <a16:creationId xmlns:a16="http://schemas.microsoft.com/office/drawing/2014/main" id="{00000000-0008-0000-0300-0000ED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4" name="5 CuadroTexto">
          <a:extLst>
            <a:ext uri="{FF2B5EF4-FFF2-40B4-BE49-F238E27FC236}">
              <a16:creationId xmlns:a16="http://schemas.microsoft.com/office/drawing/2014/main" id="{00000000-0008-0000-0300-0000EE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5" name="6 CuadroTexto">
          <a:extLst>
            <a:ext uri="{FF2B5EF4-FFF2-40B4-BE49-F238E27FC236}">
              <a16:creationId xmlns:a16="http://schemas.microsoft.com/office/drawing/2014/main" id="{00000000-0008-0000-0300-0000EF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6" name="1 CuadroTexto">
          <a:extLst>
            <a:ext uri="{FF2B5EF4-FFF2-40B4-BE49-F238E27FC236}">
              <a16:creationId xmlns:a16="http://schemas.microsoft.com/office/drawing/2014/main" id="{00000000-0008-0000-0300-0000F0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7" name="2 CuadroTexto">
          <a:extLst>
            <a:ext uri="{FF2B5EF4-FFF2-40B4-BE49-F238E27FC236}">
              <a16:creationId xmlns:a16="http://schemas.microsoft.com/office/drawing/2014/main" id="{00000000-0008-0000-0300-0000F1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8" name="3 CuadroTexto">
          <a:extLst>
            <a:ext uri="{FF2B5EF4-FFF2-40B4-BE49-F238E27FC236}">
              <a16:creationId xmlns:a16="http://schemas.microsoft.com/office/drawing/2014/main" id="{00000000-0008-0000-0300-0000F2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499" name="4 CuadroTexto">
          <a:extLst>
            <a:ext uri="{FF2B5EF4-FFF2-40B4-BE49-F238E27FC236}">
              <a16:creationId xmlns:a16="http://schemas.microsoft.com/office/drawing/2014/main" id="{00000000-0008-0000-0300-0000F3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500" name="5 CuadroTexto">
          <a:extLst>
            <a:ext uri="{FF2B5EF4-FFF2-40B4-BE49-F238E27FC236}">
              <a16:creationId xmlns:a16="http://schemas.microsoft.com/office/drawing/2014/main" id="{00000000-0008-0000-0300-0000F4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37</xdr:row>
      <xdr:rowOff>0</xdr:rowOff>
    </xdr:from>
    <xdr:ext cx="184731" cy="264560"/>
    <xdr:sp macro="" textlink="">
      <xdr:nvSpPr>
        <xdr:cNvPr id="501" name="6 CuadroTexto">
          <a:extLst>
            <a:ext uri="{FF2B5EF4-FFF2-40B4-BE49-F238E27FC236}">
              <a16:creationId xmlns:a16="http://schemas.microsoft.com/office/drawing/2014/main" id="{00000000-0008-0000-0300-0000F5010000}"/>
            </a:ext>
          </a:extLst>
        </xdr:cNvPr>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0</xdr:col>
      <xdr:colOff>358140</xdr:colOff>
      <xdr:row>4</xdr:row>
      <xdr:rowOff>91440</xdr:rowOff>
    </xdr:from>
    <xdr:ext cx="514350" cy="565308"/>
    <xdr:pic>
      <xdr:nvPicPr>
        <xdr:cNvPr id="503" name="Imagen 502">
          <a:extLst>
            <a:ext uri="{FF2B5EF4-FFF2-40B4-BE49-F238E27FC236}">
              <a16:creationId xmlns:a16="http://schemas.microsoft.com/office/drawing/2014/main" id="{00000000-0008-0000-0300-0000F701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 y="914400"/>
          <a:ext cx="514350" cy="56530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57151</xdr:colOff>
      <xdr:row>0</xdr:row>
      <xdr:rowOff>9525</xdr:rowOff>
    </xdr:from>
    <xdr:ext cx="581024" cy="800100"/>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9525"/>
          <a:ext cx="581024" cy="800100"/>
        </a:xfrm>
        <a:prstGeom prst="rect">
          <a:avLst/>
        </a:prstGeom>
      </xdr:spPr>
    </xdr:pic>
    <xdr:clientData/>
  </xdr:oneCellAnchor>
  <xdr:oneCellAnchor>
    <xdr:from>
      <xdr:col>1</xdr:col>
      <xdr:colOff>266700</xdr:colOff>
      <xdr:row>6</xdr:row>
      <xdr:rowOff>0</xdr:rowOff>
    </xdr:from>
    <xdr:ext cx="184731" cy="264560"/>
    <xdr:sp macro="" textlink="">
      <xdr:nvSpPr>
        <xdr:cNvPr id="3" name="1 CuadroTexto">
          <a:extLst>
            <a:ext uri="{FF2B5EF4-FFF2-40B4-BE49-F238E27FC236}">
              <a16:creationId xmlns:a16="http://schemas.microsoft.com/office/drawing/2014/main" id="{00000000-0008-0000-0400-00000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4" name="2 CuadroTexto">
          <a:extLst>
            <a:ext uri="{FF2B5EF4-FFF2-40B4-BE49-F238E27FC236}">
              <a16:creationId xmlns:a16="http://schemas.microsoft.com/office/drawing/2014/main" id="{00000000-0008-0000-0400-00000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5" name="3 CuadroTexto">
          <a:extLst>
            <a:ext uri="{FF2B5EF4-FFF2-40B4-BE49-F238E27FC236}">
              <a16:creationId xmlns:a16="http://schemas.microsoft.com/office/drawing/2014/main" id="{00000000-0008-0000-0400-00000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6" name="4 CuadroTexto">
          <a:extLst>
            <a:ext uri="{FF2B5EF4-FFF2-40B4-BE49-F238E27FC236}">
              <a16:creationId xmlns:a16="http://schemas.microsoft.com/office/drawing/2014/main" id="{00000000-0008-0000-0400-00000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7" name="5 CuadroTexto">
          <a:extLst>
            <a:ext uri="{FF2B5EF4-FFF2-40B4-BE49-F238E27FC236}">
              <a16:creationId xmlns:a16="http://schemas.microsoft.com/office/drawing/2014/main" id="{00000000-0008-0000-0400-00000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8" name="6 CuadroTexto">
          <a:extLst>
            <a:ext uri="{FF2B5EF4-FFF2-40B4-BE49-F238E27FC236}">
              <a16:creationId xmlns:a16="http://schemas.microsoft.com/office/drawing/2014/main" id="{00000000-0008-0000-0400-00000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9" name="1 CuadroTexto">
          <a:extLst>
            <a:ext uri="{FF2B5EF4-FFF2-40B4-BE49-F238E27FC236}">
              <a16:creationId xmlns:a16="http://schemas.microsoft.com/office/drawing/2014/main" id="{00000000-0008-0000-0400-00000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0" name="2 CuadroTexto">
          <a:extLst>
            <a:ext uri="{FF2B5EF4-FFF2-40B4-BE49-F238E27FC236}">
              <a16:creationId xmlns:a16="http://schemas.microsoft.com/office/drawing/2014/main" id="{00000000-0008-0000-0400-00000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1" name="3 CuadroTexto">
          <a:extLst>
            <a:ext uri="{FF2B5EF4-FFF2-40B4-BE49-F238E27FC236}">
              <a16:creationId xmlns:a16="http://schemas.microsoft.com/office/drawing/2014/main" id="{00000000-0008-0000-0400-00000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2" name="4 CuadroTexto">
          <a:extLst>
            <a:ext uri="{FF2B5EF4-FFF2-40B4-BE49-F238E27FC236}">
              <a16:creationId xmlns:a16="http://schemas.microsoft.com/office/drawing/2014/main" id="{00000000-0008-0000-0400-00000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3" name="5 CuadroTexto">
          <a:extLst>
            <a:ext uri="{FF2B5EF4-FFF2-40B4-BE49-F238E27FC236}">
              <a16:creationId xmlns:a16="http://schemas.microsoft.com/office/drawing/2014/main" id="{00000000-0008-0000-0400-00000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4" name="6 CuadroTexto">
          <a:extLst>
            <a:ext uri="{FF2B5EF4-FFF2-40B4-BE49-F238E27FC236}">
              <a16:creationId xmlns:a16="http://schemas.microsoft.com/office/drawing/2014/main" id="{00000000-0008-0000-0400-00000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5" name="1 CuadroTexto">
          <a:extLst>
            <a:ext uri="{FF2B5EF4-FFF2-40B4-BE49-F238E27FC236}">
              <a16:creationId xmlns:a16="http://schemas.microsoft.com/office/drawing/2014/main" id="{00000000-0008-0000-0400-00000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6" name="2 CuadroTexto">
          <a:extLst>
            <a:ext uri="{FF2B5EF4-FFF2-40B4-BE49-F238E27FC236}">
              <a16:creationId xmlns:a16="http://schemas.microsoft.com/office/drawing/2014/main" id="{00000000-0008-0000-0400-00001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7" name="3 CuadroTexto">
          <a:extLst>
            <a:ext uri="{FF2B5EF4-FFF2-40B4-BE49-F238E27FC236}">
              <a16:creationId xmlns:a16="http://schemas.microsoft.com/office/drawing/2014/main" id="{00000000-0008-0000-0400-00001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8" name="4 CuadroTexto">
          <a:extLst>
            <a:ext uri="{FF2B5EF4-FFF2-40B4-BE49-F238E27FC236}">
              <a16:creationId xmlns:a16="http://schemas.microsoft.com/office/drawing/2014/main" id="{00000000-0008-0000-0400-00001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9" name="5 CuadroTexto">
          <a:extLst>
            <a:ext uri="{FF2B5EF4-FFF2-40B4-BE49-F238E27FC236}">
              <a16:creationId xmlns:a16="http://schemas.microsoft.com/office/drawing/2014/main" id="{00000000-0008-0000-0400-00001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0" name="6 CuadroTexto">
          <a:extLst>
            <a:ext uri="{FF2B5EF4-FFF2-40B4-BE49-F238E27FC236}">
              <a16:creationId xmlns:a16="http://schemas.microsoft.com/office/drawing/2014/main" id="{00000000-0008-0000-0400-00001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1" name="1 CuadroTexto">
          <a:extLst>
            <a:ext uri="{FF2B5EF4-FFF2-40B4-BE49-F238E27FC236}">
              <a16:creationId xmlns:a16="http://schemas.microsoft.com/office/drawing/2014/main" id="{00000000-0008-0000-0400-00001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2" name="2 CuadroTexto">
          <a:extLst>
            <a:ext uri="{FF2B5EF4-FFF2-40B4-BE49-F238E27FC236}">
              <a16:creationId xmlns:a16="http://schemas.microsoft.com/office/drawing/2014/main" id="{00000000-0008-0000-0400-00001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3" name="3 CuadroTexto">
          <a:extLst>
            <a:ext uri="{FF2B5EF4-FFF2-40B4-BE49-F238E27FC236}">
              <a16:creationId xmlns:a16="http://schemas.microsoft.com/office/drawing/2014/main" id="{00000000-0008-0000-0400-000017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4" name="4 CuadroTexto">
          <a:extLst>
            <a:ext uri="{FF2B5EF4-FFF2-40B4-BE49-F238E27FC236}">
              <a16:creationId xmlns:a16="http://schemas.microsoft.com/office/drawing/2014/main" id="{00000000-0008-0000-0400-000018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5" name="5 CuadroTexto">
          <a:extLst>
            <a:ext uri="{FF2B5EF4-FFF2-40B4-BE49-F238E27FC236}">
              <a16:creationId xmlns:a16="http://schemas.microsoft.com/office/drawing/2014/main" id="{00000000-0008-0000-0400-000019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6" name="6 CuadroTexto">
          <a:extLst>
            <a:ext uri="{FF2B5EF4-FFF2-40B4-BE49-F238E27FC236}">
              <a16:creationId xmlns:a16="http://schemas.microsoft.com/office/drawing/2014/main" id="{00000000-0008-0000-0400-00001A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7" name="1 CuadroTexto">
          <a:extLst>
            <a:ext uri="{FF2B5EF4-FFF2-40B4-BE49-F238E27FC236}">
              <a16:creationId xmlns:a16="http://schemas.microsoft.com/office/drawing/2014/main" id="{00000000-0008-0000-0400-00001B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8" name="2 CuadroTexto">
          <a:extLst>
            <a:ext uri="{FF2B5EF4-FFF2-40B4-BE49-F238E27FC236}">
              <a16:creationId xmlns:a16="http://schemas.microsoft.com/office/drawing/2014/main" id="{00000000-0008-0000-0400-00001C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9" name="3 CuadroTexto">
          <a:extLst>
            <a:ext uri="{FF2B5EF4-FFF2-40B4-BE49-F238E27FC236}">
              <a16:creationId xmlns:a16="http://schemas.microsoft.com/office/drawing/2014/main" id="{00000000-0008-0000-0400-00001D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0" name="4 CuadroTexto">
          <a:extLst>
            <a:ext uri="{FF2B5EF4-FFF2-40B4-BE49-F238E27FC236}">
              <a16:creationId xmlns:a16="http://schemas.microsoft.com/office/drawing/2014/main" id="{00000000-0008-0000-0400-00001E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1" name="5 CuadroTexto">
          <a:extLst>
            <a:ext uri="{FF2B5EF4-FFF2-40B4-BE49-F238E27FC236}">
              <a16:creationId xmlns:a16="http://schemas.microsoft.com/office/drawing/2014/main" id="{00000000-0008-0000-0400-00001F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2" name="6 CuadroTexto">
          <a:extLst>
            <a:ext uri="{FF2B5EF4-FFF2-40B4-BE49-F238E27FC236}">
              <a16:creationId xmlns:a16="http://schemas.microsoft.com/office/drawing/2014/main" id="{00000000-0008-0000-0400-000020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3" name="1 CuadroTexto">
          <a:extLst>
            <a:ext uri="{FF2B5EF4-FFF2-40B4-BE49-F238E27FC236}">
              <a16:creationId xmlns:a16="http://schemas.microsoft.com/office/drawing/2014/main" id="{00000000-0008-0000-0400-000021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4" name="2 CuadroTexto">
          <a:extLst>
            <a:ext uri="{FF2B5EF4-FFF2-40B4-BE49-F238E27FC236}">
              <a16:creationId xmlns:a16="http://schemas.microsoft.com/office/drawing/2014/main" id="{00000000-0008-0000-0400-000022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5" name="3 CuadroTexto">
          <a:extLst>
            <a:ext uri="{FF2B5EF4-FFF2-40B4-BE49-F238E27FC236}">
              <a16:creationId xmlns:a16="http://schemas.microsoft.com/office/drawing/2014/main" id="{00000000-0008-0000-0400-000023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6" name="4 CuadroTexto">
          <a:extLst>
            <a:ext uri="{FF2B5EF4-FFF2-40B4-BE49-F238E27FC236}">
              <a16:creationId xmlns:a16="http://schemas.microsoft.com/office/drawing/2014/main" id="{00000000-0008-0000-0400-000024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7" name="5 CuadroTexto">
          <a:extLst>
            <a:ext uri="{FF2B5EF4-FFF2-40B4-BE49-F238E27FC236}">
              <a16:creationId xmlns:a16="http://schemas.microsoft.com/office/drawing/2014/main" id="{00000000-0008-0000-0400-000025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8" name="6 CuadroTexto">
          <a:extLst>
            <a:ext uri="{FF2B5EF4-FFF2-40B4-BE49-F238E27FC236}">
              <a16:creationId xmlns:a16="http://schemas.microsoft.com/office/drawing/2014/main" id="{00000000-0008-0000-0400-000026000000}"/>
            </a:ext>
          </a:extLst>
        </xdr:cNvPr>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39" name="1 CuadroTexto">
          <a:extLst>
            <a:ext uri="{FF2B5EF4-FFF2-40B4-BE49-F238E27FC236}">
              <a16:creationId xmlns:a16="http://schemas.microsoft.com/office/drawing/2014/main" id="{00000000-0008-0000-0400-00002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0" name="2 CuadroTexto">
          <a:extLst>
            <a:ext uri="{FF2B5EF4-FFF2-40B4-BE49-F238E27FC236}">
              <a16:creationId xmlns:a16="http://schemas.microsoft.com/office/drawing/2014/main" id="{00000000-0008-0000-0400-00002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1" name="3 CuadroTexto">
          <a:extLst>
            <a:ext uri="{FF2B5EF4-FFF2-40B4-BE49-F238E27FC236}">
              <a16:creationId xmlns:a16="http://schemas.microsoft.com/office/drawing/2014/main" id="{00000000-0008-0000-0400-00002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2" name="4 CuadroTexto">
          <a:extLst>
            <a:ext uri="{FF2B5EF4-FFF2-40B4-BE49-F238E27FC236}">
              <a16:creationId xmlns:a16="http://schemas.microsoft.com/office/drawing/2014/main" id="{00000000-0008-0000-0400-00002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3" name="5 CuadroTexto">
          <a:extLst>
            <a:ext uri="{FF2B5EF4-FFF2-40B4-BE49-F238E27FC236}">
              <a16:creationId xmlns:a16="http://schemas.microsoft.com/office/drawing/2014/main" id="{00000000-0008-0000-0400-00002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4" name="6 CuadroTexto">
          <a:extLst>
            <a:ext uri="{FF2B5EF4-FFF2-40B4-BE49-F238E27FC236}">
              <a16:creationId xmlns:a16="http://schemas.microsoft.com/office/drawing/2014/main" id="{00000000-0008-0000-0400-00002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5" name="1 CuadroTexto">
          <a:extLst>
            <a:ext uri="{FF2B5EF4-FFF2-40B4-BE49-F238E27FC236}">
              <a16:creationId xmlns:a16="http://schemas.microsoft.com/office/drawing/2014/main" id="{00000000-0008-0000-0400-00002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6" name="2 CuadroTexto">
          <a:extLst>
            <a:ext uri="{FF2B5EF4-FFF2-40B4-BE49-F238E27FC236}">
              <a16:creationId xmlns:a16="http://schemas.microsoft.com/office/drawing/2014/main" id="{00000000-0008-0000-0400-00002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7" name="3 CuadroTexto">
          <a:extLst>
            <a:ext uri="{FF2B5EF4-FFF2-40B4-BE49-F238E27FC236}">
              <a16:creationId xmlns:a16="http://schemas.microsoft.com/office/drawing/2014/main" id="{00000000-0008-0000-0400-00002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8" name="4 CuadroTexto">
          <a:extLst>
            <a:ext uri="{FF2B5EF4-FFF2-40B4-BE49-F238E27FC236}">
              <a16:creationId xmlns:a16="http://schemas.microsoft.com/office/drawing/2014/main" id="{00000000-0008-0000-0400-00003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9" name="5 CuadroTexto">
          <a:extLst>
            <a:ext uri="{FF2B5EF4-FFF2-40B4-BE49-F238E27FC236}">
              <a16:creationId xmlns:a16="http://schemas.microsoft.com/office/drawing/2014/main" id="{00000000-0008-0000-0400-00003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0" name="6 CuadroTexto">
          <a:extLst>
            <a:ext uri="{FF2B5EF4-FFF2-40B4-BE49-F238E27FC236}">
              <a16:creationId xmlns:a16="http://schemas.microsoft.com/office/drawing/2014/main" id="{00000000-0008-0000-0400-00003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1" name="1 CuadroTexto">
          <a:extLst>
            <a:ext uri="{FF2B5EF4-FFF2-40B4-BE49-F238E27FC236}">
              <a16:creationId xmlns:a16="http://schemas.microsoft.com/office/drawing/2014/main" id="{00000000-0008-0000-0400-00003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2" name="2 CuadroTexto">
          <a:extLst>
            <a:ext uri="{FF2B5EF4-FFF2-40B4-BE49-F238E27FC236}">
              <a16:creationId xmlns:a16="http://schemas.microsoft.com/office/drawing/2014/main" id="{00000000-0008-0000-0400-00003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3" name="3 CuadroTexto">
          <a:extLst>
            <a:ext uri="{FF2B5EF4-FFF2-40B4-BE49-F238E27FC236}">
              <a16:creationId xmlns:a16="http://schemas.microsoft.com/office/drawing/2014/main" id="{00000000-0008-0000-0400-00003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4" name="4 CuadroTexto">
          <a:extLst>
            <a:ext uri="{FF2B5EF4-FFF2-40B4-BE49-F238E27FC236}">
              <a16:creationId xmlns:a16="http://schemas.microsoft.com/office/drawing/2014/main" id="{00000000-0008-0000-0400-00003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5" name="5 CuadroTexto">
          <a:extLst>
            <a:ext uri="{FF2B5EF4-FFF2-40B4-BE49-F238E27FC236}">
              <a16:creationId xmlns:a16="http://schemas.microsoft.com/office/drawing/2014/main" id="{00000000-0008-0000-0400-00003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6" name="6 CuadroTexto">
          <a:extLst>
            <a:ext uri="{FF2B5EF4-FFF2-40B4-BE49-F238E27FC236}">
              <a16:creationId xmlns:a16="http://schemas.microsoft.com/office/drawing/2014/main" id="{00000000-0008-0000-0400-00003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7" name="1 CuadroTexto">
          <a:extLst>
            <a:ext uri="{FF2B5EF4-FFF2-40B4-BE49-F238E27FC236}">
              <a16:creationId xmlns:a16="http://schemas.microsoft.com/office/drawing/2014/main" id="{00000000-0008-0000-0400-00003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8" name="2 CuadroTexto">
          <a:extLst>
            <a:ext uri="{FF2B5EF4-FFF2-40B4-BE49-F238E27FC236}">
              <a16:creationId xmlns:a16="http://schemas.microsoft.com/office/drawing/2014/main" id="{00000000-0008-0000-0400-00003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9" name="3 CuadroTexto">
          <a:extLst>
            <a:ext uri="{FF2B5EF4-FFF2-40B4-BE49-F238E27FC236}">
              <a16:creationId xmlns:a16="http://schemas.microsoft.com/office/drawing/2014/main" id="{00000000-0008-0000-0400-00003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0" name="4 CuadroTexto">
          <a:extLst>
            <a:ext uri="{FF2B5EF4-FFF2-40B4-BE49-F238E27FC236}">
              <a16:creationId xmlns:a16="http://schemas.microsoft.com/office/drawing/2014/main" id="{00000000-0008-0000-0400-00003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1" name="5 CuadroTexto">
          <a:extLst>
            <a:ext uri="{FF2B5EF4-FFF2-40B4-BE49-F238E27FC236}">
              <a16:creationId xmlns:a16="http://schemas.microsoft.com/office/drawing/2014/main" id="{00000000-0008-0000-0400-00003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2" name="6 CuadroTexto">
          <a:extLst>
            <a:ext uri="{FF2B5EF4-FFF2-40B4-BE49-F238E27FC236}">
              <a16:creationId xmlns:a16="http://schemas.microsoft.com/office/drawing/2014/main" id="{00000000-0008-0000-0400-00003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3" name="1 CuadroTexto">
          <a:extLst>
            <a:ext uri="{FF2B5EF4-FFF2-40B4-BE49-F238E27FC236}">
              <a16:creationId xmlns:a16="http://schemas.microsoft.com/office/drawing/2014/main" id="{00000000-0008-0000-0400-00003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4" name="2 CuadroTexto">
          <a:extLst>
            <a:ext uri="{FF2B5EF4-FFF2-40B4-BE49-F238E27FC236}">
              <a16:creationId xmlns:a16="http://schemas.microsoft.com/office/drawing/2014/main" id="{00000000-0008-0000-0400-00004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5" name="3 CuadroTexto">
          <a:extLst>
            <a:ext uri="{FF2B5EF4-FFF2-40B4-BE49-F238E27FC236}">
              <a16:creationId xmlns:a16="http://schemas.microsoft.com/office/drawing/2014/main" id="{00000000-0008-0000-0400-00004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6" name="4 CuadroTexto">
          <a:extLst>
            <a:ext uri="{FF2B5EF4-FFF2-40B4-BE49-F238E27FC236}">
              <a16:creationId xmlns:a16="http://schemas.microsoft.com/office/drawing/2014/main" id="{00000000-0008-0000-0400-00004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7" name="5 CuadroTexto">
          <a:extLst>
            <a:ext uri="{FF2B5EF4-FFF2-40B4-BE49-F238E27FC236}">
              <a16:creationId xmlns:a16="http://schemas.microsoft.com/office/drawing/2014/main" id="{00000000-0008-0000-0400-00004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8" name="6 CuadroTexto">
          <a:extLst>
            <a:ext uri="{FF2B5EF4-FFF2-40B4-BE49-F238E27FC236}">
              <a16:creationId xmlns:a16="http://schemas.microsoft.com/office/drawing/2014/main" id="{00000000-0008-0000-0400-00004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9" name="1 CuadroTexto">
          <a:extLst>
            <a:ext uri="{FF2B5EF4-FFF2-40B4-BE49-F238E27FC236}">
              <a16:creationId xmlns:a16="http://schemas.microsoft.com/office/drawing/2014/main" id="{00000000-0008-0000-0400-00004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0" name="2 CuadroTexto">
          <a:extLst>
            <a:ext uri="{FF2B5EF4-FFF2-40B4-BE49-F238E27FC236}">
              <a16:creationId xmlns:a16="http://schemas.microsoft.com/office/drawing/2014/main" id="{00000000-0008-0000-0400-00004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1" name="3 CuadroTexto">
          <a:extLst>
            <a:ext uri="{FF2B5EF4-FFF2-40B4-BE49-F238E27FC236}">
              <a16:creationId xmlns:a16="http://schemas.microsoft.com/office/drawing/2014/main" id="{00000000-0008-0000-0400-00004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2" name="4 CuadroTexto">
          <a:extLst>
            <a:ext uri="{FF2B5EF4-FFF2-40B4-BE49-F238E27FC236}">
              <a16:creationId xmlns:a16="http://schemas.microsoft.com/office/drawing/2014/main" id="{00000000-0008-0000-0400-00004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3" name="5 CuadroTexto">
          <a:extLst>
            <a:ext uri="{FF2B5EF4-FFF2-40B4-BE49-F238E27FC236}">
              <a16:creationId xmlns:a16="http://schemas.microsoft.com/office/drawing/2014/main" id="{00000000-0008-0000-0400-00004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4" name="6 CuadroTexto">
          <a:extLst>
            <a:ext uri="{FF2B5EF4-FFF2-40B4-BE49-F238E27FC236}">
              <a16:creationId xmlns:a16="http://schemas.microsoft.com/office/drawing/2014/main" id="{00000000-0008-0000-0400-00004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5" name="1 CuadroTexto">
          <a:extLst>
            <a:ext uri="{FF2B5EF4-FFF2-40B4-BE49-F238E27FC236}">
              <a16:creationId xmlns:a16="http://schemas.microsoft.com/office/drawing/2014/main" id="{00000000-0008-0000-0400-00004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6" name="2 CuadroTexto">
          <a:extLst>
            <a:ext uri="{FF2B5EF4-FFF2-40B4-BE49-F238E27FC236}">
              <a16:creationId xmlns:a16="http://schemas.microsoft.com/office/drawing/2014/main" id="{00000000-0008-0000-0400-00004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7" name="3 CuadroTexto">
          <a:extLst>
            <a:ext uri="{FF2B5EF4-FFF2-40B4-BE49-F238E27FC236}">
              <a16:creationId xmlns:a16="http://schemas.microsoft.com/office/drawing/2014/main" id="{00000000-0008-0000-0400-00004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8" name="4 CuadroTexto">
          <a:extLst>
            <a:ext uri="{FF2B5EF4-FFF2-40B4-BE49-F238E27FC236}">
              <a16:creationId xmlns:a16="http://schemas.microsoft.com/office/drawing/2014/main" id="{00000000-0008-0000-0400-00004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9" name="5 CuadroTexto">
          <a:extLst>
            <a:ext uri="{FF2B5EF4-FFF2-40B4-BE49-F238E27FC236}">
              <a16:creationId xmlns:a16="http://schemas.microsoft.com/office/drawing/2014/main" id="{00000000-0008-0000-0400-00004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0" name="6 CuadroTexto">
          <a:extLst>
            <a:ext uri="{FF2B5EF4-FFF2-40B4-BE49-F238E27FC236}">
              <a16:creationId xmlns:a16="http://schemas.microsoft.com/office/drawing/2014/main" id="{00000000-0008-0000-0400-00005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1" name="1 CuadroTexto">
          <a:extLst>
            <a:ext uri="{FF2B5EF4-FFF2-40B4-BE49-F238E27FC236}">
              <a16:creationId xmlns:a16="http://schemas.microsoft.com/office/drawing/2014/main" id="{00000000-0008-0000-0400-00005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2" name="2 CuadroTexto">
          <a:extLst>
            <a:ext uri="{FF2B5EF4-FFF2-40B4-BE49-F238E27FC236}">
              <a16:creationId xmlns:a16="http://schemas.microsoft.com/office/drawing/2014/main" id="{00000000-0008-0000-0400-00005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3" name="3 CuadroTexto">
          <a:extLst>
            <a:ext uri="{FF2B5EF4-FFF2-40B4-BE49-F238E27FC236}">
              <a16:creationId xmlns:a16="http://schemas.microsoft.com/office/drawing/2014/main" id="{00000000-0008-0000-0400-00005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4" name="4 CuadroTexto">
          <a:extLst>
            <a:ext uri="{FF2B5EF4-FFF2-40B4-BE49-F238E27FC236}">
              <a16:creationId xmlns:a16="http://schemas.microsoft.com/office/drawing/2014/main" id="{00000000-0008-0000-0400-00005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5" name="5 CuadroTexto">
          <a:extLst>
            <a:ext uri="{FF2B5EF4-FFF2-40B4-BE49-F238E27FC236}">
              <a16:creationId xmlns:a16="http://schemas.microsoft.com/office/drawing/2014/main" id="{00000000-0008-0000-0400-00005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6" name="6 CuadroTexto">
          <a:extLst>
            <a:ext uri="{FF2B5EF4-FFF2-40B4-BE49-F238E27FC236}">
              <a16:creationId xmlns:a16="http://schemas.microsoft.com/office/drawing/2014/main" id="{00000000-0008-0000-0400-00005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7" name="1 CuadroTexto">
          <a:extLst>
            <a:ext uri="{FF2B5EF4-FFF2-40B4-BE49-F238E27FC236}">
              <a16:creationId xmlns:a16="http://schemas.microsoft.com/office/drawing/2014/main" id="{00000000-0008-0000-0400-00005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8" name="2 CuadroTexto">
          <a:extLst>
            <a:ext uri="{FF2B5EF4-FFF2-40B4-BE49-F238E27FC236}">
              <a16:creationId xmlns:a16="http://schemas.microsoft.com/office/drawing/2014/main" id="{00000000-0008-0000-0400-00005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9" name="3 CuadroTexto">
          <a:extLst>
            <a:ext uri="{FF2B5EF4-FFF2-40B4-BE49-F238E27FC236}">
              <a16:creationId xmlns:a16="http://schemas.microsoft.com/office/drawing/2014/main" id="{00000000-0008-0000-0400-00005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0" name="4 CuadroTexto">
          <a:extLst>
            <a:ext uri="{FF2B5EF4-FFF2-40B4-BE49-F238E27FC236}">
              <a16:creationId xmlns:a16="http://schemas.microsoft.com/office/drawing/2014/main" id="{00000000-0008-0000-0400-00005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1" name="5 CuadroTexto">
          <a:extLst>
            <a:ext uri="{FF2B5EF4-FFF2-40B4-BE49-F238E27FC236}">
              <a16:creationId xmlns:a16="http://schemas.microsoft.com/office/drawing/2014/main" id="{00000000-0008-0000-0400-00005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2" name="6 CuadroTexto">
          <a:extLst>
            <a:ext uri="{FF2B5EF4-FFF2-40B4-BE49-F238E27FC236}">
              <a16:creationId xmlns:a16="http://schemas.microsoft.com/office/drawing/2014/main" id="{00000000-0008-0000-0400-00005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3" name="1 CuadroTexto">
          <a:extLst>
            <a:ext uri="{FF2B5EF4-FFF2-40B4-BE49-F238E27FC236}">
              <a16:creationId xmlns:a16="http://schemas.microsoft.com/office/drawing/2014/main" id="{00000000-0008-0000-0400-00005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4" name="2 CuadroTexto">
          <a:extLst>
            <a:ext uri="{FF2B5EF4-FFF2-40B4-BE49-F238E27FC236}">
              <a16:creationId xmlns:a16="http://schemas.microsoft.com/office/drawing/2014/main" id="{00000000-0008-0000-0400-00005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5" name="3 CuadroTexto">
          <a:extLst>
            <a:ext uri="{FF2B5EF4-FFF2-40B4-BE49-F238E27FC236}">
              <a16:creationId xmlns:a16="http://schemas.microsoft.com/office/drawing/2014/main" id="{00000000-0008-0000-0400-00005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6" name="4 CuadroTexto">
          <a:extLst>
            <a:ext uri="{FF2B5EF4-FFF2-40B4-BE49-F238E27FC236}">
              <a16:creationId xmlns:a16="http://schemas.microsoft.com/office/drawing/2014/main" id="{00000000-0008-0000-0400-00006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7" name="5 CuadroTexto">
          <a:extLst>
            <a:ext uri="{FF2B5EF4-FFF2-40B4-BE49-F238E27FC236}">
              <a16:creationId xmlns:a16="http://schemas.microsoft.com/office/drawing/2014/main" id="{00000000-0008-0000-0400-00006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8" name="6 CuadroTexto">
          <a:extLst>
            <a:ext uri="{FF2B5EF4-FFF2-40B4-BE49-F238E27FC236}">
              <a16:creationId xmlns:a16="http://schemas.microsoft.com/office/drawing/2014/main" id="{00000000-0008-0000-0400-00006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9" name="1 CuadroTexto">
          <a:extLst>
            <a:ext uri="{FF2B5EF4-FFF2-40B4-BE49-F238E27FC236}">
              <a16:creationId xmlns:a16="http://schemas.microsoft.com/office/drawing/2014/main" id="{00000000-0008-0000-0400-00006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0" name="2 CuadroTexto">
          <a:extLst>
            <a:ext uri="{FF2B5EF4-FFF2-40B4-BE49-F238E27FC236}">
              <a16:creationId xmlns:a16="http://schemas.microsoft.com/office/drawing/2014/main" id="{00000000-0008-0000-0400-00006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1" name="3 CuadroTexto">
          <a:extLst>
            <a:ext uri="{FF2B5EF4-FFF2-40B4-BE49-F238E27FC236}">
              <a16:creationId xmlns:a16="http://schemas.microsoft.com/office/drawing/2014/main" id="{00000000-0008-0000-0400-00006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2" name="4 CuadroTexto">
          <a:extLst>
            <a:ext uri="{FF2B5EF4-FFF2-40B4-BE49-F238E27FC236}">
              <a16:creationId xmlns:a16="http://schemas.microsoft.com/office/drawing/2014/main" id="{00000000-0008-0000-0400-00006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3" name="5 CuadroTexto">
          <a:extLst>
            <a:ext uri="{FF2B5EF4-FFF2-40B4-BE49-F238E27FC236}">
              <a16:creationId xmlns:a16="http://schemas.microsoft.com/office/drawing/2014/main" id="{00000000-0008-0000-0400-00006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4" name="6 CuadroTexto">
          <a:extLst>
            <a:ext uri="{FF2B5EF4-FFF2-40B4-BE49-F238E27FC236}">
              <a16:creationId xmlns:a16="http://schemas.microsoft.com/office/drawing/2014/main" id="{00000000-0008-0000-0400-00006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5" name="1 CuadroTexto">
          <a:extLst>
            <a:ext uri="{FF2B5EF4-FFF2-40B4-BE49-F238E27FC236}">
              <a16:creationId xmlns:a16="http://schemas.microsoft.com/office/drawing/2014/main" id="{00000000-0008-0000-0400-00006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6" name="2 CuadroTexto">
          <a:extLst>
            <a:ext uri="{FF2B5EF4-FFF2-40B4-BE49-F238E27FC236}">
              <a16:creationId xmlns:a16="http://schemas.microsoft.com/office/drawing/2014/main" id="{00000000-0008-0000-0400-00006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7" name="3 CuadroTexto">
          <a:extLst>
            <a:ext uri="{FF2B5EF4-FFF2-40B4-BE49-F238E27FC236}">
              <a16:creationId xmlns:a16="http://schemas.microsoft.com/office/drawing/2014/main" id="{00000000-0008-0000-0400-00006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8" name="4 CuadroTexto">
          <a:extLst>
            <a:ext uri="{FF2B5EF4-FFF2-40B4-BE49-F238E27FC236}">
              <a16:creationId xmlns:a16="http://schemas.microsoft.com/office/drawing/2014/main" id="{00000000-0008-0000-0400-00006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9" name="5 CuadroTexto">
          <a:extLst>
            <a:ext uri="{FF2B5EF4-FFF2-40B4-BE49-F238E27FC236}">
              <a16:creationId xmlns:a16="http://schemas.microsoft.com/office/drawing/2014/main" id="{00000000-0008-0000-0400-00006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10" name="6 CuadroTexto">
          <a:extLst>
            <a:ext uri="{FF2B5EF4-FFF2-40B4-BE49-F238E27FC236}">
              <a16:creationId xmlns:a16="http://schemas.microsoft.com/office/drawing/2014/main" id="{00000000-0008-0000-0400-00006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2" name="2 CuadroTexto">
          <a:extLst>
            <a:ext uri="{FF2B5EF4-FFF2-40B4-BE49-F238E27FC236}">
              <a16:creationId xmlns:a16="http://schemas.microsoft.com/office/drawing/2014/main" id="{00000000-0008-0000-0400-00007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3" name="3 CuadroTexto">
          <a:extLst>
            <a:ext uri="{FF2B5EF4-FFF2-40B4-BE49-F238E27FC236}">
              <a16:creationId xmlns:a16="http://schemas.microsoft.com/office/drawing/2014/main" id="{00000000-0008-0000-0400-00007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4" name="4 CuadroTexto">
          <a:extLst>
            <a:ext uri="{FF2B5EF4-FFF2-40B4-BE49-F238E27FC236}">
              <a16:creationId xmlns:a16="http://schemas.microsoft.com/office/drawing/2014/main" id="{00000000-0008-0000-0400-00007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5" name="5 CuadroTexto">
          <a:extLst>
            <a:ext uri="{FF2B5EF4-FFF2-40B4-BE49-F238E27FC236}">
              <a16:creationId xmlns:a16="http://schemas.microsoft.com/office/drawing/2014/main" id="{00000000-0008-0000-0400-00007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6" name="6 CuadroTexto">
          <a:extLst>
            <a:ext uri="{FF2B5EF4-FFF2-40B4-BE49-F238E27FC236}">
              <a16:creationId xmlns:a16="http://schemas.microsoft.com/office/drawing/2014/main" id="{00000000-0008-0000-0400-00007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7" name="1 CuadroTexto">
          <a:extLst>
            <a:ext uri="{FF2B5EF4-FFF2-40B4-BE49-F238E27FC236}">
              <a16:creationId xmlns:a16="http://schemas.microsoft.com/office/drawing/2014/main" id="{00000000-0008-0000-0400-00007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8" name="2 CuadroTexto">
          <a:extLst>
            <a:ext uri="{FF2B5EF4-FFF2-40B4-BE49-F238E27FC236}">
              <a16:creationId xmlns:a16="http://schemas.microsoft.com/office/drawing/2014/main" id="{00000000-0008-0000-0400-00007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9" name="3 CuadroTexto">
          <a:extLst>
            <a:ext uri="{FF2B5EF4-FFF2-40B4-BE49-F238E27FC236}">
              <a16:creationId xmlns:a16="http://schemas.microsoft.com/office/drawing/2014/main" id="{00000000-0008-0000-0400-00007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0" name="4 CuadroTexto">
          <a:extLst>
            <a:ext uri="{FF2B5EF4-FFF2-40B4-BE49-F238E27FC236}">
              <a16:creationId xmlns:a16="http://schemas.microsoft.com/office/drawing/2014/main" id="{00000000-0008-0000-0400-00007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1" name="5 CuadroTexto">
          <a:extLst>
            <a:ext uri="{FF2B5EF4-FFF2-40B4-BE49-F238E27FC236}">
              <a16:creationId xmlns:a16="http://schemas.microsoft.com/office/drawing/2014/main" id="{00000000-0008-0000-0400-00007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2" name="6 CuadroTexto">
          <a:extLst>
            <a:ext uri="{FF2B5EF4-FFF2-40B4-BE49-F238E27FC236}">
              <a16:creationId xmlns:a16="http://schemas.microsoft.com/office/drawing/2014/main" id="{00000000-0008-0000-0400-00007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3" name="1 CuadroTexto">
          <a:extLst>
            <a:ext uri="{FF2B5EF4-FFF2-40B4-BE49-F238E27FC236}">
              <a16:creationId xmlns:a16="http://schemas.microsoft.com/office/drawing/2014/main" id="{00000000-0008-0000-0400-00007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4" name="2 CuadroTexto">
          <a:extLst>
            <a:ext uri="{FF2B5EF4-FFF2-40B4-BE49-F238E27FC236}">
              <a16:creationId xmlns:a16="http://schemas.microsoft.com/office/drawing/2014/main" id="{00000000-0008-0000-0400-00007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5" name="3 CuadroTexto">
          <a:extLst>
            <a:ext uri="{FF2B5EF4-FFF2-40B4-BE49-F238E27FC236}">
              <a16:creationId xmlns:a16="http://schemas.microsoft.com/office/drawing/2014/main" id="{00000000-0008-0000-0400-00007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6" name="4 CuadroTexto">
          <a:extLst>
            <a:ext uri="{FF2B5EF4-FFF2-40B4-BE49-F238E27FC236}">
              <a16:creationId xmlns:a16="http://schemas.microsoft.com/office/drawing/2014/main" id="{00000000-0008-0000-0400-00007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7" name="5 CuadroTexto">
          <a:extLst>
            <a:ext uri="{FF2B5EF4-FFF2-40B4-BE49-F238E27FC236}">
              <a16:creationId xmlns:a16="http://schemas.microsoft.com/office/drawing/2014/main" id="{00000000-0008-0000-0400-00007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8" name="6 CuadroTexto">
          <a:extLst>
            <a:ext uri="{FF2B5EF4-FFF2-40B4-BE49-F238E27FC236}">
              <a16:creationId xmlns:a16="http://schemas.microsoft.com/office/drawing/2014/main" id="{00000000-0008-0000-0400-00008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9" name="1 CuadroTexto">
          <a:extLst>
            <a:ext uri="{FF2B5EF4-FFF2-40B4-BE49-F238E27FC236}">
              <a16:creationId xmlns:a16="http://schemas.microsoft.com/office/drawing/2014/main" id="{00000000-0008-0000-0400-00008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0" name="2 CuadroTexto">
          <a:extLst>
            <a:ext uri="{FF2B5EF4-FFF2-40B4-BE49-F238E27FC236}">
              <a16:creationId xmlns:a16="http://schemas.microsoft.com/office/drawing/2014/main" id="{00000000-0008-0000-0400-00008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1" name="3 CuadroTexto">
          <a:extLst>
            <a:ext uri="{FF2B5EF4-FFF2-40B4-BE49-F238E27FC236}">
              <a16:creationId xmlns:a16="http://schemas.microsoft.com/office/drawing/2014/main" id="{00000000-0008-0000-0400-000083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2" name="4 CuadroTexto">
          <a:extLst>
            <a:ext uri="{FF2B5EF4-FFF2-40B4-BE49-F238E27FC236}">
              <a16:creationId xmlns:a16="http://schemas.microsoft.com/office/drawing/2014/main" id="{00000000-0008-0000-0400-000084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3" name="5 CuadroTexto">
          <a:extLst>
            <a:ext uri="{FF2B5EF4-FFF2-40B4-BE49-F238E27FC236}">
              <a16:creationId xmlns:a16="http://schemas.microsoft.com/office/drawing/2014/main" id="{00000000-0008-0000-0400-000085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4" name="6 CuadroTexto">
          <a:extLst>
            <a:ext uri="{FF2B5EF4-FFF2-40B4-BE49-F238E27FC236}">
              <a16:creationId xmlns:a16="http://schemas.microsoft.com/office/drawing/2014/main" id="{00000000-0008-0000-0400-000086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5" name="1 CuadroTexto">
          <a:extLst>
            <a:ext uri="{FF2B5EF4-FFF2-40B4-BE49-F238E27FC236}">
              <a16:creationId xmlns:a16="http://schemas.microsoft.com/office/drawing/2014/main" id="{00000000-0008-0000-0400-000087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6" name="2 CuadroTexto">
          <a:extLst>
            <a:ext uri="{FF2B5EF4-FFF2-40B4-BE49-F238E27FC236}">
              <a16:creationId xmlns:a16="http://schemas.microsoft.com/office/drawing/2014/main" id="{00000000-0008-0000-0400-000088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7" name="3 CuadroTexto">
          <a:extLst>
            <a:ext uri="{FF2B5EF4-FFF2-40B4-BE49-F238E27FC236}">
              <a16:creationId xmlns:a16="http://schemas.microsoft.com/office/drawing/2014/main" id="{00000000-0008-0000-0400-000089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8" name="4 CuadroTexto">
          <a:extLst>
            <a:ext uri="{FF2B5EF4-FFF2-40B4-BE49-F238E27FC236}">
              <a16:creationId xmlns:a16="http://schemas.microsoft.com/office/drawing/2014/main" id="{00000000-0008-0000-0400-00008A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9" name="5 CuadroTexto">
          <a:extLst>
            <a:ext uri="{FF2B5EF4-FFF2-40B4-BE49-F238E27FC236}">
              <a16:creationId xmlns:a16="http://schemas.microsoft.com/office/drawing/2014/main" id="{00000000-0008-0000-0400-00008B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0" name="6 CuadroTexto">
          <a:extLst>
            <a:ext uri="{FF2B5EF4-FFF2-40B4-BE49-F238E27FC236}">
              <a16:creationId xmlns:a16="http://schemas.microsoft.com/office/drawing/2014/main" id="{00000000-0008-0000-0400-00008C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1" name="1 CuadroTexto">
          <a:extLst>
            <a:ext uri="{FF2B5EF4-FFF2-40B4-BE49-F238E27FC236}">
              <a16:creationId xmlns:a16="http://schemas.microsoft.com/office/drawing/2014/main" id="{00000000-0008-0000-0400-00008D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2" name="2 CuadroTexto">
          <a:extLst>
            <a:ext uri="{FF2B5EF4-FFF2-40B4-BE49-F238E27FC236}">
              <a16:creationId xmlns:a16="http://schemas.microsoft.com/office/drawing/2014/main" id="{00000000-0008-0000-0400-00008E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3" name="3 CuadroTexto">
          <a:extLst>
            <a:ext uri="{FF2B5EF4-FFF2-40B4-BE49-F238E27FC236}">
              <a16:creationId xmlns:a16="http://schemas.microsoft.com/office/drawing/2014/main" id="{00000000-0008-0000-0400-00008F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4" name="4 CuadroTexto">
          <a:extLst>
            <a:ext uri="{FF2B5EF4-FFF2-40B4-BE49-F238E27FC236}">
              <a16:creationId xmlns:a16="http://schemas.microsoft.com/office/drawing/2014/main" id="{00000000-0008-0000-0400-000090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5" name="5 CuadroTexto">
          <a:extLst>
            <a:ext uri="{FF2B5EF4-FFF2-40B4-BE49-F238E27FC236}">
              <a16:creationId xmlns:a16="http://schemas.microsoft.com/office/drawing/2014/main" id="{00000000-0008-0000-0400-000091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6" name="6 CuadroTexto">
          <a:extLst>
            <a:ext uri="{FF2B5EF4-FFF2-40B4-BE49-F238E27FC236}">
              <a16:creationId xmlns:a16="http://schemas.microsoft.com/office/drawing/2014/main" id="{00000000-0008-0000-0400-000092000000}"/>
            </a:ext>
          </a:extLst>
        </xdr:cNvPr>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352426</xdr:colOff>
      <xdr:row>0</xdr:row>
      <xdr:rowOff>0</xdr:rowOff>
    </xdr:from>
    <xdr:ext cx="533400" cy="762000"/>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6" y="0"/>
          <a:ext cx="533400" cy="762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266700</xdr:colOff>
      <xdr:row>21</xdr:row>
      <xdr:rowOff>0</xdr:rowOff>
    </xdr:from>
    <xdr:ext cx="184731" cy="264560"/>
    <xdr:sp macro="" textlink="">
      <xdr:nvSpPr>
        <xdr:cNvPr id="203" name="2 CuadroTexto">
          <a:extLst>
            <a:ext uri="{FF2B5EF4-FFF2-40B4-BE49-F238E27FC236}">
              <a16:creationId xmlns:a16="http://schemas.microsoft.com/office/drawing/2014/main" id="{00000000-0008-0000-0600-0000CB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4" name="3 CuadroTexto">
          <a:extLst>
            <a:ext uri="{FF2B5EF4-FFF2-40B4-BE49-F238E27FC236}">
              <a16:creationId xmlns:a16="http://schemas.microsoft.com/office/drawing/2014/main" id="{00000000-0008-0000-0600-0000CC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5" name="4 CuadroTexto">
          <a:extLst>
            <a:ext uri="{FF2B5EF4-FFF2-40B4-BE49-F238E27FC236}">
              <a16:creationId xmlns:a16="http://schemas.microsoft.com/office/drawing/2014/main" id="{00000000-0008-0000-0600-0000CD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6" name="5 CuadroTexto">
          <a:extLst>
            <a:ext uri="{FF2B5EF4-FFF2-40B4-BE49-F238E27FC236}">
              <a16:creationId xmlns:a16="http://schemas.microsoft.com/office/drawing/2014/main" id="{00000000-0008-0000-0600-0000CE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7" name="6 CuadroTexto">
          <a:extLst>
            <a:ext uri="{FF2B5EF4-FFF2-40B4-BE49-F238E27FC236}">
              <a16:creationId xmlns:a16="http://schemas.microsoft.com/office/drawing/2014/main" id="{00000000-0008-0000-0600-0000CF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8" name="1 CuadroTexto">
          <a:extLst>
            <a:ext uri="{FF2B5EF4-FFF2-40B4-BE49-F238E27FC236}">
              <a16:creationId xmlns:a16="http://schemas.microsoft.com/office/drawing/2014/main" id="{00000000-0008-0000-0600-0000D0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09" name="2 CuadroTexto">
          <a:extLst>
            <a:ext uri="{FF2B5EF4-FFF2-40B4-BE49-F238E27FC236}">
              <a16:creationId xmlns:a16="http://schemas.microsoft.com/office/drawing/2014/main" id="{00000000-0008-0000-0600-0000D1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0" name="3 CuadroTexto">
          <a:extLst>
            <a:ext uri="{FF2B5EF4-FFF2-40B4-BE49-F238E27FC236}">
              <a16:creationId xmlns:a16="http://schemas.microsoft.com/office/drawing/2014/main" id="{00000000-0008-0000-0600-0000D2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1" name="4 CuadroTexto">
          <a:extLst>
            <a:ext uri="{FF2B5EF4-FFF2-40B4-BE49-F238E27FC236}">
              <a16:creationId xmlns:a16="http://schemas.microsoft.com/office/drawing/2014/main" id="{00000000-0008-0000-0600-0000D3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2" name="5 CuadroTexto">
          <a:extLst>
            <a:ext uri="{FF2B5EF4-FFF2-40B4-BE49-F238E27FC236}">
              <a16:creationId xmlns:a16="http://schemas.microsoft.com/office/drawing/2014/main" id="{00000000-0008-0000-0600-0000D4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213" name="6 CuadroTexto">
          <a:extLst>
            <a:ext uri="{FF2B5EF4-FFF2-40B4-BE49-F238E27FC236}">
              <a16:creationId xmlns:a16="http://schemas.microsoft.com/office/drawing/2014/main" id="{00000000-0008-0000-0600-0000D5000000}"/>
            </a:ext>
          </a:extLst>
        </xdr:cNvPr>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4" name="2 CuadroTexto">
          <a:extLst>
            <a:ext uri="{FF2B5EF4-FFF2-40B4-BE49-F238E27FC236}">
              <a16:creationId xmlns:a16="http://schemas.microsoft.com/office/drawing/2014/main" id="{00000000-0008-0000-0600-0000D6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5" name="3 CuadroTexto">
          <a:extLst>
            <a:ext uri="{FF2B5EF4-FFF2-40B4-BE49-F238E27FC236}">
              <a16:creationId xmlns:a16="http://schemas.microsoft.com/office/drawing/2014/main" id="{00000000-0008-0000-0600-0000D7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6" name="4 CuadroTexto">
          <a:extLst>
            <a:ext uri="{FF2B5EF4-FFF2-40B4-BE49-F238E27FC236}">
              <a16:creationId xmlns:a16="http://schemas.microsoft.com/office/drawing/2014/main" id="{00000000-0008-0000-0600-0000D8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7" name="5 CuadroTexto">
          <a:extLst>
            <a:ext uri="{FF2B5EF4-FFF2-40B4-BE49-F238E27FC236}">
              <a16:creationId xmlns:a16="http://schemas.microsoft.com/office/drawing/2014/main" id="{00000000-0008-0000-0600-0000D9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8" name="6 CuadroTexto">
          <a:extLst>
            <a:ext uri="{FF2B5EF4-FFF2-40B4-BE49-F238E27FC236}">
              <a16:creationId xmlns:a16="http://schemas.microsoft.com/office/drawing/2014/main" id="{00000000-0008-0000-0600-0000DA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19" name="1 CuadroTexto">
          <a:extLst>
            <a:ext uri="{FF2B5EF4-FFF2-40B4-BE49-F238E27FC236}">
              <a16:creationId xmlns:a16="http://schemas.microsoft.com/office/drawing/2014/main" id="{00000000-0008-0000-0600-0000DB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0" name="2 CuadroTexto">
          <a:extLst>
            <a:ext uri="{FF2B5EF4-FFF2-40B4-BE49-F238E27FC236}">
              <a16:creationId xmlns:a16="http://schemas.microsoft.com/office/drawing/2014/main" id="{00000000-0008-0000-0600-0000DC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1" name="3 CuadroTexto">
          <a:extLst>
            <a:ext uri="{FF2B5EF4-FFF2-40B4-BE49-F238E27FC236}">
              <a16:creationId xmlns:a16="http://schemas.microsoft.com/office/drawing/2014/main" id="{00000000-0008-0000-0600-0000DD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2" name="4 CuadroTexto">
          <a:extLst>
            <a:ext uri="{FF2B5EF4-FFF2-40B4-BE49-F238E27FC236}">
              <a16:creationId xmlns:a16="http://schemas.microsoft.com/office/drawing/2014/main" id="{00000000-0008-0000-0600-0000DE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3" name="5 CuadroTexto">
          <a:extLst>
            <a:ext uri="{FF2B5EF4-FFF2-40B4-BE49-F238E27FC236}">
              <a16:creationId xmlns:a16="http://schemas.microsoft.com/office/drawing/2014/main" id="{00000000-0008-0000-0600-0000DF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4" name="6 CuadroTexto">
          <a:extLst>
            <a:ext uri="{FF2B5EF4-FFF2-40B4-BE49-F238E27FC236}">
              <a16:creationId xmlns:a16="http://schemas.microsoft.com/office/drawing/2014/main" id="{00000000-0008-0000-0600-0000E0000000}"/>
            </a:ext>
          </a:extLst>
        </xdr:cNvPr>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5" name="2 CuadroTexto">
          <a:extLst>
            <a:ext uri="{FF2B5EF4-FFF2-40B4-BE49-F238E27FC236}">
              <a16:creationId xmlns:a16="http://schemas.microsoft.com/office/drawing/2014/main" id="{00000000-0008-0000-0600-0000E1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6" name="3 CuadroTexto">
          <a:extLst>
            <a:ext uri="{FF2B5EF4-FFF2-40B4-BE49-F238E27FC236}">
              <a16:creationId xmlns:a16="http://schemas.microsoft.com/office/drawing/2014/main" id="{00000000-0008-0000-0600-0000E2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7" name="4 CuadroTexto">
          <a:extLst>
            <a:ext uri="{FF2B5EF4-FFF2-40B4-BE49-F238E27FC236}">
              <a16:creationId xmlns:a16="http://schemas.microsoft.com/office/drawing/2014/main" id="{00000000-0008-0000-0600-0000E3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8" name="5 CuadroTexto">
          <a:extLst>
            <a:ext uri="{FF2B5EF4-FFF2-40B4-BE49-F238E27FC236}">
              <a16:creationId xmlns:a16="http://schemas.microsoft.com/office/drawing/2014/main" id="{00000000-0008-0000-0600-0000E4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29" name="6 CuadroTexto">
          <a:extLst>
            <a:ext uri="{FF2B5EF4-FFF2-40B4-BE49-F238E27FC236}">
              <a16:creationId xmlns:a16="http://schemas.microsoft.com/office/drawing/2014/main" id="{00000000-0008-0000-0600-0000E5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0" name="1 CuadroTexto">
          <a:extLst>
            <a:ext uri="{FF2B5EF4-FFF2-40B4-BE49-F238E27FC236}">
              <a16:creationId xmlns:a16="http://schemas.microsoft.com/office/drawing/2014/main" id="{00000000-0008-0000-0600-0000E6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1" name="2 CuadroTexto">
          <a:extLst>
            <a:ext uri="{FF2B5EF4-FFF2-40B4-BE49-F238E27FC236}">
              <a16:creationId xmlns:a16="http://schemas.microsoft.com/office/drawing/2014/main" id="{00000000-0008-0000-0600-0000E7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2" name="3 CuadroTexto">
          <a:extLst>
            <a:ext uri="{FF2B5EF4-FFF2-40B4-BE49-F238E27FC236}">
              <a16:creationId xmlns:a16="http://schemas.microsoft.com/office/drawing/2014/main" id="{00000000-0008-0000-0600-0000E8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3" name="4 CuadroTexto">
          <a:extLst>
            <a:ext uri="{FF2B5EF4-FFF2-40B4-BE49-F238E27FC236}">
              <a16:creationId xmlns:a16="http://schemas.microsoft.com/office/drawing/2014/main" id="{00000000-0008-0000-0600-0000E9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4" name="5 CuadroTexto">
          <a:extLst>
            <a:ext uri="{FF2B5EF4-FFF2-40B4-BE49-F238E27FC236}">
              <a16:creationId xmlns:a16="http://schemas.microsoft.com/office/drawing/2014/main" id="{00000000-0008-0000-0600-0000EA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18</xdr:row>
      <xdr:rowOff>0</xdr:rowOff>
    </xdr:from>
    <xdr:ext cx="184731" cy="264560"/>
    <xdr:sp macro="" textlink="">
      <xdr:nvSpPr>
        <xdr:cNvPr id="235" name="6 CuadroTexto">
          <a:extLst>
            <a:ext uri="{FF2B5EF4-FFF2-40B4-BE49-F238E27FC236}">
              <a16:creationId xmlns:a16="http://schemas.microsoft.com/office/drawing/2014/main" id="{00000000-0008-0000-0600-0000EB000000}"/>
            </a:ext>
          </a:extLst>
        </xdr:cNvPr>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0</xdr:col>
      <xdr:colOff>200025</xdr:colOff>
      <xdr:row>0</xdr:row>
      <xdr:rowOff>133350</xdr:rowOff>
    </xdr:from>
    <xdr:ext cx="514350" cy="565308"/>
    <xdr:pic>
      <xdr:nvPicPr>
        <xdr:cNvPr id="236" name="Imagen 235">
          <a:extLst>
            <a:ext uri="{FF2B5EF4-FFF2-40B4-BE49-F238E27FC236}">
              <a16:creationId xmlns:a16="http://schemas.microsoft.com/office/drawing/2014/main" id="{00000000-0008-0000-0600-0000E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33350"/>
          <a:ext cx="514350" cy="565308"/>
        </a:xfrm>
        <a:prstGeom prst="rect">
          <a:avLst/>
        </a:prstGeom>
      </xdr:spPr>
    </xdr:pic>
    <xdr:clientData/>
  </xdr:oneCellAnchor>
  <xdr:oneCellAnchor>
    <xdr:from>
      <xdr:col>2</xdr:col>
      <xdr:colOff>266700</xdr:colOff>
      <xdr:row>17</xdr:row>
      <xdr:rowOff>0</xdr:rowOff>
    </xdr:from>
    <xdr:ext cx="184731" cy="264560"/>
    <xdr:sp macro="" textlink="">
      <xdr:nvSpPr>
        <xdr:cNvPr id="237" name="2 CuadroTexto">
          <a:extLst>
            <a:ext uri="{FF2B5EF4-FFF2-40B4-BE49-F238E27FC236}">
              <a16:creationId xmlns:a16="http://schemas.microsoft.com/office/drawing/2014/main" id="{00000000-0008-0000-0600-0000ED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38" name="3 CuadroTexto">
          <a:extLst>
            <a:ext uri="{FF2B5EF4-FFF2-40B4-BE49-F238E27FC236}">
              <a16:creationId xmlns:a16="http://schemas.microsoft.com/office/drawing/2014/main" id="{00000000-0008-0000-0600-0000EE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39" name="4 CuadroTexto">
          <a:extLst>
            <a:ext uri="{FF2B5EF4-FFF2-40B4-BE49-F238E27FC236}">
              <a16:creationId xmlns:a16="http://schemas.microsoft.com/office/drawing/2014/main" id="{00000000-0008-0000-0600-0000EF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0" name="5 CuadroTexto">
          <a:extLst>
            <a:ext uri="{FF2B5EF4-FFF2-40B4-BE49-F238E27FC236}">
              <a16:creationId xmlns:a16="http://schemas.microsoft.com/office/drawing/2014/main" id="{00000000-0008-0000-0600-0000F0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1" name="6 CuadroTexto">
          <a:extLst>
            <a:ext uri="{FF2B5EF4-FFF2-40B4-BE49-F238E27FC236}">
              <a16:creationId xmlns:a16="http://schemas.microsoft.com/office/drawing/2014/main" id="{00000000-0008-0000-0600-0000F1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2" name="1 CuadroTexto">
          <a:extLst>
            <a:ext uri="{FF2B5EF4-FFF2-40B4-BE49-F238E27FC236}">
              <a16:creationId xmlns:a16="http://schemas.microsoft.com/office/drawing/2014/main" id="{00000000-0008-0000-0600-0000F2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3" name="2 CuadroTexto">
          <a:extLst>
            <a:ext uri="{FF2B5EF4-FFF2-40B4-BE49-F238E27FC236}">
              <a16:creationId xmlns:a16="http://schemas.microsoft.com/office/drawing/2014/main" id="{00000000-0008-0000-0600-0000F3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4" name="3 CuadroTexto">
          <a:extLst>
            <a:ext uri="{FF2B5EF4-FFF2-40B4-BE49-F238E27FC236}">
              <a16:creationId xmlns:a16="http://schemas.microsoft.com/office/drawing/2014/main" id="{00000000-0008-0000-0600-0000F4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5" name="4 CuadroTexto">
          <a:extLst>
            <a:ext uri="{FF2B5EF4-FFF2-40B4-BE49-F238E27FC236}">
              <a16:creationId xmlns:a16="http://schemas.microsoft.com/office/drawing/2014/main" id="{00000000-0008-0000-0600-0000F5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6" name="5 CuadroTexto">
          <a:extLst>
            <a:ext uri="{FF2B5EF4-FFF2-40B4-BE49-F238E27FC236}">
              <a16:creationId xmlns:a16="http://schemas.microsoft.com/office/drawing/2014/main" id="{00000000-0008-0000-0600-0000F6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17</xdr:row>
      <xdr:rowOff>0</xdr:rowOff>
    </xdr:from>
    <xdr:ext cx="184731" cy="264560"/>
    <xdr:sp macro="" textlink="">
      <xdr:nvSpPr>
        <xdr:cNvPr id="247" name="6 CuadroTexto">
          <a:extLst>
            <a:ext uri="{FF2B5EF4-FFF2-40B4-BE49-F238E27FC236}">
              <a16:creationId xmlns:a16="http://schemas.microsoft.com/office/drawing/2014/main" id="{00000000-0008-0000-0600-0000F7000000}"/>
            </a:ext>
          </a:extLst>
        </xdr:cNvPr>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48" name="2 CuadroTexto">
          <a:extLst>
            <a:ext uri="{FF2B5EF4-FFF2-40B4-BE49-F238E27FC236}">
              <a16:creationId xmlns:a16="http://schemas.microsoft.com/office/drawing/2014/main" id="{00000000-0008-0000-0600-0000F8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49" name="3 CuadroTexto">
          <a:extLst>
            <a:ext uri="{FF2B5EF4-FFF2-40B4-BE49-F238E27FC236}">
              <a16:creationId xmlns:a16="http://schemas.microsoft.com/office/drawing/2014/main" id="{00000000-0008-0000-0600-0000F9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0" name="4 CuadroTexto">
          <a:extLst>
            <a:ext uri="{FF2B5EF4-FFF2-40B4-BE49-F238E27FC236}">
              <a16:creationId xmlns:a16="http://schemas.microsoft.com/office/drawing/2014/main" id="{00000000-0008-0000-0600-0000FA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1" name="5 CuadroTexto">
          <a:extLst>
            <a:ext uri="{FF2B5EF4-FFF2-40B4-BE49-F238E27FC236}">
              <a16:creationId xmlns:a16="http://schemas.microsoft.com/office/drawing/2014/main" id="{00000000-0008-0000-0600-0000FB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2" name="6 CuadroTexto">
          <a:extLst>
            <a:ext uri="{FF2B5EF4-FFF2-40B4-BE49-F238E27FC236}">
              <a16:creationId xmlns:a16="http://schemas.microsoft.com/office/drawing/2014/main" id="{00000000-0008-0000-0600-0000FC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3" name="1 CuadroTexto">
          <a:extLst>
            <a:ext uri="{FF2B5EF4-FFF2-40B4-BE49-F238E27FC236}">
              <a16:creationId xmlns:a16="http://schemas.microsoft.com/office/drawing/2014/main" id="{00000000-0008-0000-0600-0000FD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4" name="2 CuadroTexto">
          <a:extLst>
            <a:ext uri="{FF2B5EF4-FFF2-40B4-BE49-F238E27FC236}">
              <a16:creationId xmlns:a16="http://schemas.microsoft.com/office/drawing/2014/main" id="{00000000-0008-0000-0600-0000FE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5" name="3 CuadroTexto">
          <a:extLst>
            <a:ext uri="{FF2B5EF4-FFF2-40B4-BE49-F238E27FC236}">
              <a16:creationId xmlns:a16="http://schemas.microsoft.com/office/drawing/2014/main" id="{00000000-0008-0000-0600-0000FF00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6" name="4 CuadroTexto">
          <a:extLst>
            <a:ext uri="{FF2B5EF4-FFF2-40B4-BE49-F238E27FC236}">
              <a16:creationId xmlns:a16="http://schemas.microsoft.com/office/drawing/2014/main" id="{00000000-0008-0000-0600-00000001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7" name="5 CuadroTexto">
          <a:extLst>
            <a:ext uri="{FF2B5EF4-FFF2-40B4-BE49-F238E27FC236}">
              <a16:creationId xmlns:a16="http://schemas.microsoft.com/office/drawing/2014/main" id="{00000000-0008-0000-0600-00000101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58" name="6 CuadroTexto">
          <a:extLst>
            <a:ext uri="{FF2B5EF4-FFF2-40B4-BE49-F238E27FC236}">
              <a16:creationId xmlns:a16="http://schemas.microsoft.com/office/drawing/2014/main" id="{00000000-0008-0000-0600-000002010000}"/>
            </a:ext>
          </a:extLst>
        </xdr:cNvPr>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59" name="2 CuadroTexto">
          <a:extLst>
            <a:ext uri="{FF2B5EF4-FFF2-40B4-BE49-F238E27FC236}">
              <a16:creationId xmlns:a16="http://schemas.microsoft.com/office/drawing/2014/main" id="{00000000-0008-0000-0600-000003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0" name="3 CuadroTexto">
          <a:extLst>
            <a:ext uri="{FF2B5EF4-FFF2-40B4-BE49-F238E27FC236}">
              <a16:creationId xmlns:a16="http://schemas.microsoft.com/office/drawing/2014/main" id="{00000000-0008-0000-0600-000004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1" name="4 CuadroTexto">
          <a:extLst>
            <a:ext uri="{FF2B5EF4-FFF2-40B4-BE49-F238E27FC236}">
              <a16:creationId xmlns:a16="http://schemas.microsoft.com/office/drawing/2014/main" id="{00000000-0008-0000-0600-000005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2" name="5 CuadroTexto">
          <a:extLst>
            <a:ext uri="{FF2B5EF4-FFF2-40B4-BE49-F238E27FC236}">
              <a16:creationId xmlns:a16="http://schemas.microsoft.com/office/drawing/2014/main" id="{00000000-0008-0000-0600-000006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3" name="6 CuadroTexto">
          <a:extLst>
            <a:ext uri="{FF2B5EF4-FFF2-40B4-BE49-F238E27FC236}">
              <a16:creationId xmlns:a16="http://schemas.microsoft.com/office/drawing/2014/main" id="{00000000-0008-0000-0600-000007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4" name="1 CuadroTexto">
          <a:extLst>
            <a:ext uri="{FF2B5EF4-FFF2-40B4-BE49-F238E27FC236}">
              <a16:creationId xmlns:a16="http://schemas.microsoft.com/office/drawing/2014/main" id="{00000000-0008-0000-0600-000008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5" name="2 CuadroTexto">
          <a:extLst>
            <a:ext uri="{FF2B5EF4-FFF2-40B4-BE49-F238E27FC236}">
              <a16:creationId xmlns:a16="http://schemas.microsoft.com/office/drawing/2014/main" id="{00000000-0008-0000-0600-000009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6" name="3 CuadroTexto">
          <a:extLst>
            <a:ext uri="{FF2B5EF4-FFF2-40B4-BE49-F238E27FC236}">
              <a16:creationId xmlns:a16="http://schemas.microsoft.com/office/drawing/2014/main" id="{00000000-0008-0000-0600-00000A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7" name="4 CuadroTexto">
          <a:extLst>
            <a:ext uri="{FF2B5EF4-FFF2-40B4-BE49-F238E27FC236}">
              <a16:creationId xmlns:a16="http://schemas.microsoft.com/office/drawing/2014/main" id="{00000000-0008-0000-0600-00000B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8" name="5 CuadroTexto">
          <a:extLst>
            <a:ext uri="{FF2B5EF4-FFF2-40B4-BE49-F238E27FC236}">
              <a16:creationId xmlns:a16="http://schemas.microsoft.com/office/drawing/2014/main" id="{00000000-0008-0000-0600-00000C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28</xdr:row>
      <xdr:rowOff>0</xdr:rowOff>
    </xdr:from>
    <xdr:ext cx="184731" cy="264560"/>
    <xdr:sp macro="" textlink="">
      <xdr:nvSpPr>
        <xdr:cNvPr id="269" name="6 CuadroTexto">
          <a:extLst>
            <a:ext uri="{FF2B5EF4-FFF2-40B4-BE49-F238E27FC236}">
              <a16:creationId xmlns:a16="http://schemas.microsoft.com/office/drawing/2014/main" id="{00000000-0008-0000-0600-00000D010000}"/>
            </a:ext>
          </a:extLst>
        </xdr:cNvPr>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14"/>
  <sheetViews>
    <sheetView tabSelected="1" workbookViewId="0">
      <selection activeCell="D13" sqref="D13"/>
    </sheetView>
  </sheetViews>
  <sheetFormatPr baseColWidth="10" defaultRowHeight="15" x14ac:dyDescent="0.25"/>
  <cols>
    <col min="1" max="1" width="33.42578125" bestFit="1" customWidth="1"/>
    <col min="2" max="2" width="15.7109375" customWidth="1"/>
    <col min="3" max="3" width="21.7109375" customWidth="1"/>
    <col min="4" max="4" width="16.5703125" customWidth="1"/>
  </cols>
  <sheetData>
    <row r="1" spans="1:4" ht="16.5" x14ac:dyDescent="0.3">
      <c r="A1" s="304" t="s">
        <v>289</v>
      </c>
      <c r="B1" s="304"/>
      <c r="C1" s="304"/>
      <c r="D1" s="304"/>
    </row>
    <row r="2" spans="1:4" ht="16.5" x14ac:dyDescent="0.3">
      <c r="A2" s="304" t="s">
        <v>288</v>
      </c>
      <c r="B2" s="304"/>
      <c r="C2" s="304"/>
      <c r="D2" s="304"/>
    </row>
    <row r="3" spans="1:4" ht="16.5" x14ac:dyDescent="0.3">
      <c r="A3" s="304" t="s">
        <v>290</v>
      </c>
      <c r="B3" s="304"/>
      <c r="C3" s="304"/>
      <c r="D3" s="304"/>
    </row>
    <row r="4" spans="1:4" ht="16.5" x14ac:dyDescent="0.3">
      <c r="A4" s="303" t="s">
        <v>261</v>
      </c>
      <c r="B4" s="303"/>
      <c r="C4" s="303"/>
      <c r="D4" s="303"/>
    </row>
    <row r="5" spans="1:4" ht="16.5" x14ac:dyDescent="0.3">
      <c r="A5" s="101" t="s">
        <v>254</v>
      </c>
      <c r="B5" s="101" t="s">
        <v>255</v>
      </c>
      <c r="C5" s="101" t="s">
        <v>256</v>
      </c>
      <c r="D5" s="101" t="s">
        <v>61</v>
      </c>
    </row>
    <row r="6" spans="1:4" ht="30.75" x14ac:dyDescent="0.3">
      <c r="A6" s="111" t="s">
        <v>269</v>
      </c>
      <c r="B6" s="112">
        <v>6</v>
      </c>
      <c r="C6" s="113">
        <f>' En Tramite '!E6</f>
        <v>72485711.569999993</v>
      </c>
      <c r="D6" s="102"/>
    </row>
    <row r="7" spans="1:4" ht="16.5" x14ac:dyDescent="0.3">
      <c r="A7" s="1" t="s">
        <v>257</v>
      </c>
      <c r="B7" s="108">
        <v>39</v>
      </c>
      <c r="C7" s="109">
        <f>'En ejecución'!E8</f>
        <v>1314732351.25</v>
      </c>
      <c r="D7" s="103">
        <f>'En ejecución'!J8</f>
        <v>864615595.34333003</v>
      </c>
    </row>
    <row r="8" spans="1:4" ht="16.5" x14ac:dyDescent="0.3">
      <c r="A8" s="1" t="s">
        <v>258</v>
      </c>
      <c r="B8" s="108">
        <v>29</v>
      </c>
      <c r="C8" s="110">
        <f>'proy x cierre'!D10</f>
        <v>154233283.99999997</v>
      </c>
      <c r="D8" s="104">
        <f>'proy x cierre'!H10</f>
        <v>32041733.355322994</v>
      </c>
    </row>
    <row r="9" spans="1:4" ht="16.5" x14ac:dyDescent="0.3">
      <c r="A9" s="1" t="s">
        <v>259</v>
      </c>
      <c r="B9" s="108">
        <v>15</v>
      </c>
      <c r="C9" s="110">
        <f>Legales!D6</f>
        <v>71168022.719999999</v>
      </c>
      <c r="D9" s="104">
        <f>Legales!H6</f>
        <v>40621323.414811999</v>
      </c>
    </row>
    <row r="10" spans="1:4" ht="16.5" x14ac:dyDescent="0.3">
      <c r="A10" s="1" t="s">
        <v>260</v>
      </c>
      <c r="B10" s="108">
        <v>3</v>
      </c>
      <c r="C10" s="110">
        <f>Consultorias!D6</f>
        <v>14312030.520000001</v>
      </c>
      <c r="D10" s="104">
        <f>Consultorias!H6</f>
        <v>4630862.6595999999</v>
      </c>
    </row>
    <row r="11" spans="1:4" ht="16.5" x14ac:dyDescent="0.3">
      <c r="A11" s="106" t="s">
        <v>262</v>
      </c>
      <c r="B11" s="106">
        <f>SUM(B6:B10)</f>
        <v>92</v>
      </c>
      <c r="C11" s="107">
        <f>SUM(C6:C10)</f>
        <v>1626931400.0599999</v>
      </c>
      <c r="D11" s="107">
        <f>SUM(D6:D10)</f>
        <v>941909514.77306497</v>
      </c>
    </row>
    <row r="13" spans="1:4" ht="16.5" x14ac:dyDescent="0.3">
      <c r="A13" s="1" t="s">
        <v>358</v>
      </c>
    </row>
    <row r="14" spans="1:4" x14ac:dyDescent="0.25">
      <c r="A14" s="105"/>
    </row>
  </sheetData>
  <sheetProtection formatCells="0" formatColumns="0" formatRows="0" insertColumns="0" insertRows="0" insertHyperlinks="0" deleteColumns="0" deleteRows="0" sort="0" autoFilter="0" pivotTables="0"/>
  <mergeCells count="4">
    <mergeCell ref="A4:D4"/>
    <mergeCell ref="A1:D1"/>
    <mergeCell ref="A2:D2"/>
    <mergeCell ref="A3:D3"/>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15"/>
  <sheetViews>
    <sheetView topLeftCell="A13" zoomScale="70" zoomScaleNormal="70" workbookViewId="0">
      <selection activeCell="D14" sqref="D14"/>
    </sheetView>
  </sheetViews>
  <sheetFormatPr baseColWidth="10" defaultRowHeight="15" x14ac:dyDescent="0.25"/>
  <cols>
    <col min="1" max="1" width="5" bestFit="1" customWidth="1"/>
    <col min="2" max="2" width="15.85546875" customWidth="1"/>
    <col min="3" max="3" width="19.42578125" customWidth="1"/>
    <col min="4" max="4" width="34.7109375" bestFit="1" customWidth="1"/>
    <col min="5" max="5" width="23" customWidth="1"/>
    <col min="6" max="6" width="40" customWidth="1"/>
  </cols>
  <sheetData>
    <row r="1" spans="1:11" ht="15.75" x14ac:dyDescent="0.25">
      <c r="A1" s="305" t="s">
        <v>1</v>
      </c>
      <c r="B1" s="305"/>
      <c r="C1" s="305"/>
      <c r="D1" s="305"/>
      <c r="E1" s="305"/>
      <c r="F1" s="306"/>
    </row>
    <row r="2" spans="1:11" ht="15.75" customHeight="1" x14ac:dyDescent="0.25">
      <c r="A2" s="305" t="s">
        <v>12</v>
      </c>
      <c r="B2" s="305"/>
      <c r="C2" s="305"/>
      <c r="D2" s="305"/>
      <c r="E2" s="305"/>
      <c r="F2" s="305"/>
    </row>
    <row r="3" spans="1:11" ht="16.5" customHeight="1" x14ac:dyDescent="0.25">
      <c r="A3" s="307" t="s">
        <v>62</v>
      </c>
      <c r="B3" s="307"/>
      <c r="C3" s="307"/>
      <c r="D3" s="307"/>
      <c r="E3" s="307"/>
      <c r="F3" s="307"/>
    </row>
    <row r="4" spans="1:11" ht="21" customHeight="1" x14ac:dyDescent="0.25">
      <c r="A4" s="313" t="s">
        <v>374</v>
      </c>
      <c r="B4" s="314"/>
      <c r="C4" s="314"/>
      <c r="D4" s="314"/>
      <c r="E4" s="314"/>
      <c r="F4" s="314"/>
    </row>
    <row r="5" spans="1:11" ht="30.75" thickBot="1" x14ac:dyDescent="0.3">
      <c r="A5" s="86" t="s">
        <v>2</v>
      </c>
      <c r="B5" s="86" t="s">
        <v>236</v>
      </c>
      <c r="C5" s="87" t="s">
        <v>3</v>
      </c>
      <c r="D5" s="88" t="s">
        <v>4</v>
      </c>
      <c r="E5" s="88" t="s">
        <v>235</v>
      </c>
      <c r="F5" s="87" t="s">
        <v>5</v>
      </c>
    </row>
    <row r="6" spans="1:11" ht="21" thickTop="1" x14ac:dyDescent="0.25">
      <c r="A6" s="309" t="s">
        <v>6</v>
      </c>
      <c r="B6" s="310"/>
      <c r="C6" s="310"/>
      <c r="D6" s="310"/>
      <c r="E6" s="240">
        <f>SUM(E7+E9+E11)</f>
        <v>72485711.569999993</v>
      </c>
      <c r="F6" s="55"/>
    </row>
    <row r="7" spans="1:11" ht="15.75" x14ac:dyDescent="0.25">
      <c r="A7" s="311" t="s">
        <v>0</v>
      </c>
      <c r="B7" s="312"/>
      <c r="C7" s="312"/>
      <c r="D7" s="312"/>
      <c r="E7" s="242">
        <f>SUM(E8:E8)</f>
        <v>750000</v>
      </c>
      <c r="F7" s="17"/>
    </row>
    <row r="8" spans="1:11" ht="99" x14ac:dyDescent="0.25">
      <c r="A8" s="114">
        <v>1</v>
      </c>
      <c r="B8" s="130" t="s">
        <v>237</v>
      </c>
      <c r="C8" s="7" t="s">
        <v>246</v>
      </c>
      <c r="D8" s="142" t="s">
        <v>253</v>
      </c>
      <c r="E8" s="241">
        <v>750000</v>
      </c>
      <c r="F8" s="238" t="s">
        <v>252</v>
      </c>
    </row>
    <row r="9" spans="1:11" ht="15.75" x14ac:dyDescent="0.25">
      <c r="A9" s="308" t="s">
        <v>7</v>
      </c>
      <c r="B9" s="308"/>
      <c r="C9" s="308"/>
      <c r="D9" s="308"/>
      <c r="E9" s="243">
        <f>SUM(E10:E10)</f>
        <v>4506555</v>
      </c>
      <c r="F9" s="116"/>
    </row>
    <row r="10" spans="1:11" ht="115.5" customHeight="1" x14ac:dyDescent="0.25">
      <c r="A10" s="115">
        <v>2</v>
      </c>
      <c r="B10" s="130" t="s">
        <v>237</v>
      </c>
      <c r="C10" s="130" t="s">
        <v>10</v>
      </c>
      <c r="D10" s="236" t="s">
        <v>337</v>
      </c>
      <c r="E10" s="227">
        <v>4506555</v>
      </c>
      <c r="F10" s="237" t="s">
        <v>338</v>
      </c>
      <c r="G10" s="5"/>
      <c r="H10" s="2"/>
      <c r="I10" s="3"/>
      <c r="J10" s="4"/>
      <c r="K10" s="6"/>
    </row>
    <row r="11" spans="1:11" ht="15.75" x14ac:dyDescent="0.25">
      <c r="A11" s="308" t="s">
        <v>9</v>
      </c>
      <c r="B11" s="308"/>
      <c r="C11" s="308"/>
      <c r="D11" s="308"/>
      <c r="E11" s="243">
        <f>SUM(E12:E15)</f>
        <v>67229156.569999993</v>
      </c>
      <c r="F11" s="117"/>
    </row>
    <row r="12" spans="1:11" ht="114" customHeight="1" x14ac:dyDescent="0.25">
      <c r="A12" s="115">
        <v>3</v>
      </c>
      <c r="B12" s="130"/>
      <c r="C12" s="130" t="s">
        <v>239</v>
      </c>
      <c r="D12" s="239" t="s">
        <v>238</v>
      </c>
      <c r="E12" s="227">
        <v>61429107.210000001</v>
      </c>
      <c r="F12" s="237" t="s">
        <v>375</v>
      </c>
    </row>
    <row r="13" spans="1:11" ht="141.75" customHeight="1" x14ac:dyDescent="0.25">
      <c r="A13" s="115">
        <v>4</v>
      </c>
      <c r="B13" s="130"/>
      <c r="C13" s="130" t="s">
        <v>239</v>
      </c>
      <c r="D13" s="239" t="s">
        <v>251</v>
      </c>
      <c r="E13" s="227">
        <v>4279779</v>
      </c>
      <c r="F13" s="237" t="s">
        <v>376</v>
      </c>
    </row>
    <row r="14" spans="1:11" ht="127.5" customHeight="1" x14ac:dyDescent="0.25">
      <c r="A14" s="115">
        <v>5</v>
      </c>
      <c r="B14" s="130" t="s">
        <v>237</v>
      </c>
      <c r="C14" s="130" t="s">
        <v>239</v>
      </c>
      <c r="D14" s="239" t="s">
        <v>307</v>
      </c>
      <c r="E14" s="227">
        <v>1270270.3600000001</v>
      </c>
      <c r="F14" s="237" t="s">
        <v>355</v>
      </c>
    </row>
    <row r="15" spans="1:11" ht="156.75" customHeight="1" x14ac:dyDescent="0.25">
      <c r="A15" s="115">
        <v>6</v>
      </c>
      <c r="B15" s="130" t="s">
        <v>237</v>
      </c>
      <c r="C15" s="130" t="s">
        <v>239</v>
      </c>
      <c r="D15" s="239" t="s">
        <v>356</v>
      </c>
      <c r="E15" s="227">
        <v>250000</v>
      </c>
      <c r="F15" s="237" t="s">
        <v>357</v>
      </c>
    </row>
  </sheetData>
  <sheetProtection formatCells="0" formatColumns="0" formatRows="0" insertColumns="0" insertRows="0" insertHyperlinks="0" deleteColumns="0" deleteRows="0" sort="0" autoFilter="0" pivotTables="0"/>
  <mergeCells count="8">
    <mergeCell ref="A1:F1"/>
    <mergeCell ref="A2:F2"/>
    <mergeCell ref="A3:F3"/>
    <mergeCell ref="A11:D11"/>
    <mergeCell ref="A9:D9"/>
    <mergeCell ref="A6:D6"/>
    <mergeCell ref="A7:D7"/>
    <mergeCell ref="A4:F4"/>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Q59"/>
  <sheetViews>
    <sheetView topLeftCell="B1" zoomScale="60" zoomScaleNormal="60" workbookViewId="0">
      <pane xSplit="3" ySplit="6" topLeftCell="E7" activePane="bottomRight" state="frozen"/>
      <selection activeCell="B1" sqref="B1"/>
      <selection pane="topRight" activeCell="E1" sqref="E1"/>
      <selection pane="bottomLeft" activeCell="B8" sqref="B8"/>
      <selection pane="bottomRight" activeCell="B59" sqref="B59"/>
    </sheetView>
  </sheetViews>
  <sheetFormatPr baseColWidth="10" defaultRowHeight="15" x14ac:dyDescent="0.25"/>
  <cols>
    <col min="1" max="1" width="4.5703125" hidden="1" customWidth="1"/>
    <col min="2" max="2" width="5" style="54" bestFit="1" customWidth="1"/>
    <col min="3" max="3" width="15" customWidth="1"/>
    <col min="4" max="4" width="34.5703125" customWidth="1"/>
    <col min="5" max="5" width="19.5703125" style="54" customWidth="1"/>
    <col min="6" max="6" width="18.140625" hidden="1" customWidth="1"/>
    <col min="7" max="7" width="12.28515625" style="281" customWidth="1"/>
    <col min="8" max="8" width="14.85546875" style="281" customWidth="1"/>
    <col min="9" max="9" width="21" customWidth="1"/>
    <col min="10" max="10" width="20.42578125" customWidth="1"/>
    <col min="11" max="11" width="19.5703125" customWidth="1"/>
    <col min="12" max="12" width="67.7109375" customWidth="1"/>
    <col min="15" max="15" width="13.7109375" bestFit="1" customWidth="1"/>
    <col min="16" max="16" width="12.7109375" bestFit="1" customWidth="1"/>
    <col min="17" max="17" width="15.28515625" bestFit="1" customWidth="1"/>
  </cols>
  <sheetData>
    <row r="1" spans="1:17" ht="15.75" x14ac:dyDescent="0.25">
      <c r="A1" s="305" t="s">
        <v>1</v>
      </c>
      <c r="B1" s="305"/>
      <c r="C1" s="305"/>
      <c r="D1" s="305"/>
      <c r="E1" s="305"/>
      <c r="F1" s="305"/>
      <c r="G1" s="305"/>
      <c r="H1" s="305"/>
      <c r="I1" s="305"/>
      <c r="J1" s="305"/>
      <c r="K1" s="305"/>
      <c r="L1" s="305"/>
    </row>
    <row r="2" spans="1:17" ht="15.75" x14ac:dyDescent="0.25">
      <c r="A2" s="21"/>
      <c r="B2" s="295"/>
      <c r="C2" s="315" t="s">
        <v>12</v>
      </c>
      <c r="D2" s="315"/>
      <c r="E2" s="315"/>
      <c r="F2" s="315"/>
      <c r="G2" s="315"/>
      <c r="H2" s="315"/>
      <c r="I2" s="315"/>
      <c r="J2" s="315"/>
      <c r="K2" s="315"/>
      <c r="L2" s="315"/>
    </row>
    <row r="3" spans="1:17" ht="15.75" x14ac:dyDescent="0.25">
      <c r="A3" s="316" t="s">
        <v>63</v>
      </c>
      <c r="B3" s="316"/>
      <c r="C3" s="316"/>
      <c r="D3" s="316"/>
      <c r="E3" s="316"/>
      <c r="F3" s="316"/>
      <c r="G3" s="316"/>
      <c r="H3" s="316"/>
      <c r="I3" s="316"/>
      <c r="J3" s="316"/>
      <c r="K3" s="316"/>
      <c r="L3" s="316"/>
    </row>
    <row r="4" spans="1:17" ht="15.6" customHeight="1" x14ac:dyDescent="0.25">
      <c r="A4" s="141"/>
      <c r="B4" s="316" t="str">
        <f>' En Tramite '!$A$1</f>
        <v>INSTITUTO DE ACUEDUCTOS Y ALCANTARILLADOS NACIONALES</v>
      </c>
      <c r="C4" s="316"/>
      <c r="D4" s="316"/>
      <c r="E4" s="316"/>
      <c r="F4" s="316"/>
      <c r="G4" s="316"/>
      <c r="H4" s="316"/>
      <c r="I4" s="316"/>
      <c r="J4" s="316"/>
      <c r="K4" s="316"/>
      <c r="L4" s="316"/>
    </row>
    <row r="5" spans="1:17" ht="21.6" customHeight="1" x14ac:dyDescent="0.25">
      <c r="A5" s="122"/>
      <c r="B5" s="316" t="s">
        <v>305</v>
      </c>
      <c r="C5" s="316"/>
      <c r="D5" s="316"/>
      <c r="E5" s="316"/>
      <c r="F5" s="316"/>
      <c r="G5" s="316"/>
      <c r="H5" s="316"/>
      <c r="I5" s="316"/>
      <c r="J5" s="316"/>
      <c r="K5" s="316"/>
      <c r="L5" s="316"/>
    </row>
    <row r="6" spans="1:17" ht="24" customHeight="1" thickBot="1" x14ac:dyDescent="0.3">
      <c r="A6" s="22"/>
      <c r="B6" s="317" t="s">
        <v>377</v>
      </c>
      <c r="C6" s="318"/>
      <c r="D6" s="318"/>
      <c r="E6" s="318"/>
      <c r="F6" s="318"/>
      <c r="G6" s="318"/>
      <c r="H6" s="318"/>
      <c r="I6" s="318"/>
      <c r="J6" s="318"/>
      <c r="K6" s="318"/>
      <c r="L6" s="318"/>
    </row>
    <row r="7" spans="1:17" ht="44.25" customHeight="1" thickTop="1" x14ac:dyDescent="0.25">
      <c r="A7" s="23" t="s">
        <v>3</v>
      </c>
      <c r="B7" s="24" t="s">
        <v>2</v>
      </c>
      <c r="C7" s="24" t="s">
        <v>8</v>
      </c>
      <c r="D7" s="24" t="s">
        <v>4</v>
      </c>
      <c r="E7" s="25" t="s">
        <v>64</v>
      </c>
      <c r="F7" s="26" t="s">
        <v>65</v>
      </c>
      <c r="G7" s="26" t="s">
        <v>66</v>
      </c>
      <c r="H7" s="263" t="s">
        <v>67</v>
      </c>
      <c r="I7" s="26" t="s">
        <v>68</v>
      </c>
      <c r="J7" s="26" t="s">
        <v>61</v>
      </c>
      <c r="K7" s="26" t="s">
        <v>240</v>
      </c>
      <c r="L7" s="26" t="s">
        <v>5</v>
      </c>
    </row>
    <row r="8" spans="1:17" ht="15.75" x14ac:dyDescent="0.25">
      <c r="A8" s="319" t="s">
        <v>69</v>
      </c>
      <c r="B8" s="319"/>
      <c r="C8" s="319"/>
      <c r="D8" s="319"/>
      <c r="E8" s="282">
        <f>SUM(E9+E14+E17+E19+E26+E30+E33+E49+E56+E47)</f>
        <v>1314732351.25</v>
      </c>
      <c r="F8" s="57"/>
      <c r="G8" s="264"/>
      <c r="H8" s="264"/>
      <c r="I8" s="56">
        <f>SUM(I9+I14+I17+I19+I26+I30+I33+I49+I56+I47)</f>
        <v>456357275.57666999</v>
      </c>
      <c r="J8" s="56">
        <f>SUM(J9+J14+J17+J19+J26+J30+J33+J49+J56+J47)</f>
        <v>864615595.34333003</v>
      </c>
      <c r="K8" s="89"/>
      <c r="L8" s="58"/>
      <c r="O8" s="118"/>
      <c r="P8" s="119"/>
      <c r="Q8" s="118"/>
    </row>
    <row r="9" spans="1:17" ht="15.75" x14ac:dyDescent="0.25">
      <c r="A9" s="321" t="s">
        <v>0</v>
      </c>
      <c r="B9" s="322"/>
      <c r="C9" s="322"/>
      <c r="D9" s="322"/>
      <c r="E9" s="283">
        <f>SUM(E10:E13)</f>
        <v>109632981.49000001</v>
      </c>
      <c r="F9" s="28"/>
      <c r="G9" s="265"/>
      <c r="H9" s="266"/>
      <c r="I9" s="27">
        <f>SUM(I11:I13)</f>
        <v>26703405.800000001</v>
      </c>
      <c r="J9" s="27">
        <f>SUM(J10:J13)</f>
        <v>82929575.689999998</v>
      </c>
      <c r="K9" s="90"/>
      <c r="L9" s="29"/>
      <c r="O9" s="119"/>
    </row>
    <row r="10" spans="1:17" ht="189.75" customHeight="1" x14ac:dyDescent="0.25">
      <c r="A10" s="143"/>
      <c r="B10" s="114">
        <v>1</v>
      </c>
      <c r="C10" s="244" t="s">
        <v>266</v>
      </c>
      <c r="D10" s="244" t="s">
        <v>299</v>
      </c>
      <c r="E10" s="284">
        <v>37997305</v>
      </c>
      <c r="F10" s="133">
        <v>12000</v>
      </c>
      <c r="G10" s="299">
        <v>0.02</v>
      </c>
      <c r="H10" s="301">
        <v>0</v>
      </c>
      <c r="I10" s="52">
        <v>0</v>
      </c>
      <c r="J10" s="300">
        <v>37997305</v>
      </c>
      <c r="K10" s="248"/>
      <c r="L10" s="250" t="s">
        <v>359</v>
      </c>
      <c r="O10" s="119"/>
    </row>
    <row r="11" spans="1:17" ht="279" customHeight="1" x14ac:dyDescent="0.25">
      <c r="A11" s="145" t="s">
        <v>70</v>
      </c>
      <c r="B11" s="114">
        <v>2</v>
      </c>
      <c r="C11" s="244" t="s">
        <v>71</v>
      </c>
      <c r="D11" s="244" t="s">
        <v>267</v>
      </c>
      <c r="E11" s="284">
        <v>44710358.490000002</v>
      </c>
      <c r="F11" s="246">
        <v>20000</v>
      </c>
      <c r="G11" s="299">
        <v>0.74450000000000005</v>
      </c>
      <c r="H11" s="301">
        <v>0.51</v>
      </c>
      <c r="I11" s="284">
        <v>22721804.18</v>
      </c>
      <c r="J11" s="300">
        <f>E11-I11</f>
        <v>21988554.310000002</v>
      </c>
      <c r="K11" s="248" t="s">
        <v>360</v>
      </c>
      <c r="L11" s="250" t="s">
        <v>361</v>
      </c>
    </row>
    <row r="12" spans="1:17" ht="186.75" customHeight="1" x14ac:dyDescent="0.25">
      <c r="A12" s="4"/>
      <c r="B12" s="114">
        <v>3</v>
      </c>
      <c r="C12" s="244" t="s">
        <v>72</v>
      </c>
      <c r="D12" s="244" t="s">
        <v>73</v>
      </c>
      <c r="E12" s="284">
        <v>20955798</v>
      </c>
      <c r="F12" s="246">
        <v>11324</v>
      </c>
      <c r="G12" s="302">
        <v>0.16839999999999999</v>
      </c>
      <c r="H12" s="301">
        <v>0.19</v>
      </c>
      <c r="I12" s="286">
        <f>E12*19%</f>
        <v>3981601.62</v>
      </c>
      <c r="J12" s="300">
        <f>E12-I12</f>
        <v>16974196.379999999</v>
      </c>
      <c r="K12" s="248" t="s">
        <v>292</v>
      </c>
      <c r="L12" s="261" t="s">
        <v>362</v>
      </c>
    </row>
    <row r="13" spans="1:17" ht="89.25" customHeight="1" x14ac:dyDescent="0.25">
      <c r="A13" s="4"/>
      <c r="B13" s="297">
        <v>4</v>
      </c>
      <c r="C13" s="262" t="s">
        <v>372</v>
      </c>
      <c r="D13" s="262" t="s">
        <v>373</v>
      </c>
      <c r="E13" s="284">
        <v>5969520</v>
      </c>
      <c r="F13" s="246"/>
      <c r="G13" s="302">
        <v>0</v>
      </c>
      <c r="H13" s="301">
        <v>0</v>
      </c>
      <c r="I13" s="286">
        <v>0</v>
      </c>
      <c r="J13" s="300">
        <f>E13-I13</f>
        <v>5969520</v>
      </c>
      <c r="K13" s="248"/>
      <c r="L13" s="350" t="s">
        <v>378</v>
      </c>
    </row>
    <row r="14" spans="1:17" ht="15.75" x14ac:dyDescent="0.25">
      <c r="A14" s="325" t="s">
        <v>74</v>
      </c>
      <c r="B14" s="326"/>
      <c r="C14" s="326"/>
      <c r="D14" s="326"/>
      <c r="E14" s="285">
        <f>SUM(E15:E16)</f>
        <v>16733108.800000001</v>
      </c>
      <c r="F14" s="147"/>
      <c r="G14" s="270"/>
      <c r="H14" s="271"/>
      <c r="I14" s="148">
        <f>SUM(I15:I16)</f>
        <v>12797426.4</v>
      </c>
      <c r="J14" s="148">
        <f>SUM(J15:J16)</f>
        <v>3935682.3999999994</v>
      </c>
      <c r="K14" s="149"/>
      <c r="L14" s="35"/>
    </row>
    <row r="15" spans="1:17" ht="291.75" customHeight="1" x14ac:dyDescent="0.25">
      <c r="A15" s="150" t="s">
        <v>70</v>
      </c>
      <c r="B15" s="114">
        <v>5</v>
      </c>
      <c r="C15" s="244" t="s">
        <v>75</v>
      </c>
      <c r="D15" s="244" t="s">
        <v>76</v>
      </c>
      <c r="E15" s="284">
        <v>8389870</v>
      </c>
      <c r="F15" s="246">
        <v>8153</v>
      </c>
      <c r="G15" s="272">
        <v>0.99950000000000006</v>
      </c>
      <c r="H15" s="269">
        <v>0.7994</v>
      </c>
      <c r="I15" s="284">
        <v>6706862.0800000001</v>
      </c>
      <c r="J15" s="300">
        <f>E15-I15</f>
        <v>1683007.92</v>
      </c>
      <c r="K15" s="248" t="s">
        <v>300</v>
      </c>
      <c r="L15" s="247" t="s">
        <v>379</v>
      </c>
    </row>
    <row r="16" spans="1:17" ht="237" customHeight="1" x14ac:dyDescent="0.25">
      <c r="A16" s="151" t="s">
        <v>70</v>
      </c>
      <c r="B16" s="114">
        <v>6</v>
      </c>
      <c r="C16" s="244" t="s">
        <v>77</v>
      </c>
      <c r="D16" s="244" t="s">
        <v>78</v>
      </c>
      <c r="E16" s="286">
        <v>8343238.7999999998</v>
      </c>
      <c r="F16" s="246">
        <v>8397</v>
      </c>
      <c r="G16" s="301">
        <v>0.77</v>
      </c>
      <c r="H16" s="301">
        <v>0.73</v>
      </c>
      <c r="I16" s="286">
        <v>6090564.3200000003</v>
      </c>
      <c r="J16" s="300">
        <f>E16-I16</f>
        <v>2252674.4799999995</v>
      </c>
      <c r="K16" s="248" t="s">
        <v>380</v>
      </c>
      <c r="L16" s="247" t="s">
        <v>381</v>
      </c>
    </row>
    <row r="17" spans="1:12" ht="15.75" x14ac:dyDescent="0.25">
      <c r="A17" s="325" t="s">
        <v>79</v>
      </c>
      <c r="B17" s="326"/>
      <c r="C17" s="326"/>
      <c r="D17" s="326"/>
      <c r="E17" s="285">
        <f>SUM(E18:E18)</f>
        <v>107849328.44</v>
      </c>
      <c r="F17" s="147"/>
      <c r="G17" s="270"/>
      <c r="H17" s="271"/>
      <c r="I17" s="148">
        <f>SUM(I18)</f>
        <v>32139099.879999999</v>
      </c>
      <c r="J17" s="148">
        <f>SUM(J18)</f>
        <v>75710228.560000002</v>
      </c>
      <c r="K17" s="149"/>
      <c r="L17" s="35"/>
    </row>
    <row r="18" spans="1:12" ht="223.5" customHeight="1" x14ac:dyDescent="0.25">
      <c r="A18" s="152" t="s">
        <v>70</v>
      </c>
      <c r="B18" s="296">
        <v>7</v>
      </c>
      <c r="C18" s="251" t="s">
        <v>80</v>
      </c>
      <c r="D18" s="251" t="s">
        <v>241</v>
      </c>
      <c r="E18" s="287">
        <v>107849328.44</v>
      </c>
      <c r="F18" s="252">
        <v>115000</v>
      </c>
      <c r="G18" s="351">
        <v>0.436</v>
      </c>
      <c r="H18" s="351">
        <v>0.3</v>
      </c>
      <c r="I18" s="286">
        <v>32139099.879999999</v>
      </c>
      <c r="J18" s="352">
        <f>E18-I18</f>
        <v>75710228.560000002</v>
      </c>
      <c r="K18" s="254" t="s">
        <v>308</v>
      </c>
      <c r="L18" s="253" t="s">
        <v>382</v>
      </c>
    </row>
    <row r="19" spans="1:12" ht="15.75" x14ac:dyDescent="0.25">
      <c r="A19" s="325" t="s">
        <v>7</v>
      </c>
      <c r="B19" s="326"/>
      <c r="C19" s="326"/>
      <c r="D19" s="326"/>
      <c r="E19" s="285">
        <f>SUM(E20:E25)</f>
        <v>325822814.95999998</v>
      </c>
      <c r="F19" s="147"/>
      <c r="G19" s="270"/>
      <c r="H19" s="271"/>
      <c r="I19" s="146">
        <f>SUM(I20:I25)</f>
        <v>74957336.530000001</v>
      </c>
      <c r="J19" s="146">
        <f>SUM(J20:J25)</f>
        <v>250865478.42999998</v>
      </c>
      <c r="K19" s="153"/>
      <c r="L19" s="35"/>
    </row>
    <row r="20" spans="1:12" ht="272.25" customHeight="1" x14ac:dyDescent="0.25">
      <c r="A20" s="154"/>
      <c r="B20" s="114">
        <v>8</v>
      </c>
      <c r="C20" s="245" t="s">
        <v>81</v>
      </c>
      <c r="D20" s="245" t="s">
        <v>82</v>
      </c>
      <c r="E20" s="286">
        <v>4892627.67</v>
      </c>
      <c r="F20" s="246">
        <v>3708</v>
      </c>
      <c r="G20" s="269">
        <v>0.6</v>
      </c>
      <c r="H20" s="269">
        <v>0.56999999999999995</v>
      </c>
      <c r="I20" s="286">
        <v>2739871</v>
      </c>
      <c r="J20" s="300">
        <f t="shared" ref="J20:J25" si="0">E20-I20</f>
        <v>2152756.67</v>
      </c>
      <c r="K20" s="248" t="s">
        <v>363</v>
      </c>
      <c r="L20" s="247" t="s">
        <v>364</v>
      </c>
    </row>
    <row r="21" spans="1:12" ht="176.25" customHeight="1" x14ac:dyDescent="0.25">
      <c r="A21" s="155"/>
      <c r="B21" s="114">
        <v>9</v>
      </c>
      <c r="C21" s="244" t="s">
        <v>83</v>
      </c>
      <c r="D21" s="244" t="s">
        <v>85</v>
      </c>
      <c r="E21" s="286">
        <v>10377396.65</v>
      </c>
      <c r="F21" s="284"/>
      <c r="G21" s="353">
        <v>0.69</v>
      </c>
      <c r="H21" s="301">
        <v>0.56999999999999995</v>
      </c>
      <c r="I21" s="286">
        <v>5915116.0899999999</v>
      </c>
      <c r="J21" s="300">
        <f t="shared" si="0"/>
        <v>4462280.5600000005</v>
      </c>
      <c r="K21" s="248"/>
      <c r="L21" s="247" t="s">
        <v>383</v>
      </c>
    </row>
    <row r="22" spans="1:12" ht="206.25" customHeight="1" x14ac:dyDescent="0.25">
      <c r="A22" s="155"/>
      <c r="B22" s="114">
        <v>10</v>
      </c>
      <c r="C22" s="244" t="s">
        <v>7</v>
      </c>
      <c r="D22" s="244" t="s">
        <v>87</v>
      </c>
      <c r="E22" s="286">
        <v>7248841.2599999998</v>
      </c>
      <c r="F22" s="245"/>
      <c r="G22" s="301">
        <v>0.72</v>
      </c>
      <c r="H22" s="269">
        <v>0.66</v>
      </c>
      <c r="I22" s="286">
        <v>4784235.2300000004</v>
      </c>
      <c r="J22" s="300">
        <f t="shared" si="0"/>
        <v>2464606.0299999993</v>
      </c>
      <c r="K22" s="300" t="s">
        <v>309</v>
      </c>
      <c r="L22" s="247" t="s">
        <v>384</v>
      </c>
    </row>
    <row r="23" spans="1:12" ht="150" customHeight="1" x14ac:dyDescent="0.25">
      <c r="A23" s="155"/>
      <c r="B23" s="114">
        <v>11</v>
      </c>
      <c r="C23" s="244" t="s">
        <v>89</v>
      </c>
      <c r="D23" s="244" t="s">
        <v>90</v>
      </c>
      <c r="E23" s="241">
        <v>6405133.25</v>
      </c>
      <c r="F23" s="142">
        <v>208000</v>
      </c>
      <c r="G23" s="301">
        <v>0.9</v>
      </c>
      <c r="H23" s="301">
        <v>0.89</v>
      </c>
      <c r="I23" s="284">
        <v>5729301</v>
      </c>
      <c r="J23" s="300">
        <f t="shared" si="0"/>
        <v>675832.25</v>
      </c>
      <c r="K23" s="248"/>
      <c r="L23" s="247" t="s">
        <v>385</v>
      </c>
    </row>
    <row r="24" spans="1:12" ht="118.5" customHeight="1" x14ac:dyDescent="0.25">
      <c r="A24" s="156" t="s">
        <v>70</v>
      </c>
      <c r="B24" s="327">
        <v>12</v>
      </c>
      <c r="C24" s="328" t="s">
        <v>91</v>
      </c>
      <c r="D24" s="244" t="s">
        <v>92</v>
      </c>
      <c r="E24" s="286">
        <v>197375605.38999999</v>
      </c>
      <c r="F24" s="246">
        <v>146788</v>
      </c>
      <c r="G24" s="268">
        <v>0.23899999999999999</v>
      </c>
      <c r="H24" s="301">
        <v>0.2</v>
      </c>
      <c r="I24" s="284">
        <v>39258007.909999996</v>
      </c>
      <c r="J24" s="248">
        <f t="shared" si="0"/>
        <v>158117597.47999999</v>
      </c>
      <c r="K24" s="323" t="s">
        <v>365</v>
      </c>
      <c r="L24" s="320" t="s">
        <v>366</v>
      </c>
    </row>
    <row r="25" spans="1:12" ht="240.75" customHeight="1" x14ac:dyDescent="0.25">
      <c r="A25" s="156" t="s">
        <v>70</v>
      </c>
      <c r="B25" s="327"/>
      <c r="C25" s="329"/>
      <c r="D25" s="244" t="s">
        <v>93</v>
      </c>
      <c r="E25" s="286">
        <v>99523210.739999995</v>
      </c>
      <c r="F25" s="246">
        <v>146788</v>
      </c>
      <c r="G25" s="269">
        <v>0.22550000000000001</v>
      </c>
      <c r="H25" s="269">
        <v>0.17</v>
      </c>
      <c r="I25" s="249">
        <v>16530805.300000001</v>
      </c>
      <c r="J25" s="248">
        <f t="shared" si="0"/>
        <v>82992405.439999998</v>
      </c>
      <c r="K25" s="324"/>
      <c r="L25" s="320"/>
    </row>
    <row r="26" spans="1:12" ht="15.75" x14ac:dyDescent="0.25">
      <c r="A26" s="330" t="s">
        <v>371</v>
      </c>
      <c r="B26" s="331"/>
      <c r="C26" s="331"/>
      <c r="D26" s="332"/>
      <c r="E26" s="288">
        <f>SUM(E27:E29)</f>
        <v>41783210.850000001</v>
      </c>
      <c r="F26" s="147"/>
      <c r="G26" s="270"/>
      <c r="H26" s="271"/>
      <c r="I26" s="157">
        <f>SUM(I27:I29)</f>
        <v>32179414.099999998</v>
      </c>
      <c r="J26" s="157">
        <f>SUM(J27:J29)</f>
        <v>9603796.7500000019</v>
      </c>
      <c r="K26" s="158"/>
      <c r="L26" s="35"/>
    </row>
    <row r="27" spans="1:12" ht="264.75" customHeight="1" x14ac:dyDescent="0.25">
      <c r="A27" s="150" t="s">
        <v>70</v>
      </c>
      <c r="B27" s="114">
        <v>13</v>
      </c>
      <c r="C27" s="244" t="s">
        <v>94</v>
      </c>
      <c r="D27" s="244" t="s">
        <v>95</v>
      </c>
      <c r="E27" s="286">
        <v>3780910.1</v>
      </c>
      <c r="F27" s="245">
        <v>1500</v>
      </c>
      <c r="G27" s="269">
        <v>0.89</v>
      </c>
      <c r="H27" s="269">
        <v>0.71</v>
      </c>
      <c r="I27" s="249">
        <v>2698057.45</v>
      </c>
      <c r="J27" s="228">
        <f>E27-I27</f>
        <v>1082852.6499999999</v>
      </c>
      <c r="K27" s="228" t="s">
        <v>310</v>
      </c>
      <c r="L27" s="255" t="s">
        <v>386</v>
      </c>
    </row>
    <row r="28" spans="1:12" ht="198.75" customHeight="1" x14ac:dyDescent="0.25">
      <c r="A28" s="152" t="s">
        <v>70</v>
      </c>
      <c r="B28" s="114">
        <v>14</v>
      </c>
      <c r="C28" s="244" t="s">
        <v>96</v>
      </c>
      <c r="D28" s="244" t="s">
        <v>97</v>
      </c>
      <c r="E28" s="286">
        <v>35991186.07</v>
      </c>
      <c r="F28" s="246">
        <v>12028</v>
      </c>
      <c r="G28" s="301">
        <v>0.92</v>
      </c>
      <c r="H28" s="301">
        <v>0.77</v>
      </c>
      <c r="I28" s="249">
        <v>27752803.579999998</v>
      </c>
      <c r="J28" s="228">
        <f>E28-I28</f>
        <v>8238382.4900000021</v>
      </c>
      <c r="K28" s="228" t="s">
        <v>293</v>
      </c>
      <c r="L28" s="247" t="s">
        <v>387</v>
      </c>
    </row>
    <row r="29" spans="1:12" ht="339.75" customHeight="1" x14ac:dyDescent="0.25">
      <c r="A29" s="159"/>
      <c r="B29" s="114">
        <v>15</v>
      </c>
      <c r="C29" s="244" t="s">
        <v>98</v>
      </c>
      <c r="D29" s="244" t="s">
        <v>90</v>
      </c>
      <c r="E29" s="286">
        <v>2011114.68</v>
      </c>
      <c r="F29" s="246">
        <v>300000</v>
      </c>
      <c r="G29" s="269">
        <v>1</v>
      </c>
      <c r="H29" s="269">
        <v>0.86</v>
      </c>
      <c r="I29" s="249">
        <v>1728553.07</v>
      </c>
      <c r="J29" s="228">
        <f>E29-I29</f>
        <v>282561.60999999987</v>
      </c>
      <c r="K29" s="228" t="s">
        <v>367</v>
      </c>
      <c r="L29" s="247" t="s">
        <v>368</v>
      </c>
    </row>
    <row r="30" spans="1:12" ht="15.75" x14ac:dyDescent="0.25">
      <c r="A30" s="159"/>
      <c r="B30" s="325" t="s">
        <v>213</v>
      </c>
      <c r="C30" s="326"/>
      <c r="D30" s="326"/>
      <c r="E30" s="289">
        <f>SUM(E31)</f>
        <v>1583112.97</v>
      </c>
      <c r="F30" s="161"/>
      <c r="G30" s="273"/>
      <c r="H30" s="274"/>
      <c r="I30" s="163">
        <f>SUM(I31:I32)</f>
        <v>7310436.9496999998</v>
      </c>
      <c r="J30" s="163">
        <f>SUM(J31:J32)</f>
        <v>759195.6902999999</v>
      </c>
      <c r="K30" s="163"/>
      <c r="L30" s="37"/>
    </row>
    <row r="31" spans="1:12" ht="170.25" customHeight="1" x14ac:dyDescent="0.25">
      <c r="A31" s="159"/>
      <c r="B31" s="114">
        <v>16</v>
      </c>
      <c r="C31" s="244" t="s">
        <v>99</v>
      </c>
      <c r="D31" s="244" t="s">
        <v>100</v>
      </c>
      <c r="E31" s="286">
        <v>1583112.97</v>
      </c>
      <c r="F31" s="245">
        <v>3419</v>
      </c>
      <c r="G31" s="269">
        <v>0.98</v>
      </c>
      <c r="H31" s="269">
        <v>0.89</v>
      </c>
      <c r="I31" s="249">
        <v>1407704.05</v>
      </c>
      <c r="J31" s="228">
        <f>E31-I31</f>
        <v>175408.91999999993</v>
      </c>
      <c r="K31" s="228"/>
      <c r="L31" s="250" t="s">
        <v>339</v>
      </c>
    </row>
    <row r="32" spans="1:12" ht="191.25" hidden="1" customHeight="1" x14ac:dyDescent="0.25">
      <c r="A32" s="159"/>
      <c r="B32" s="114">
        <v>18</v>
      </c>
      <c r="C32" s="36" t="s">
        <v>99</v>
      </c>
      <c r="D32" s="38" t="s">
        <v>101</v>
      </c>
      <c r="E32" s="290">
        <v>6486519.6699999999</v>
      </c>
      <c r="F32" s="144">
        <v>3419</v>
      </c>
      <c r="G32" s="275">
        <v>97</v>
      </c>
      <c r="H32" s="275">
        <v>71</v>
      </c>
      <c r="I32" s="144">
        <f>E32*91%</f>
        <v>5902732.8997</v>
      </c>
      <c r="J32" s="160">
        <f>E32-I32</f>
        <v>583786.77029999997</v>
      </c>
      <c r="K32" s="30" t="s">
        <v>243</v>
      </c>
      <c r="L32" s="31" t="s">
        <v>263</v>
      </c>
    </row>
    <row r="33" spans="1:12" ht="15.75" x14ac:dyDescent="0.25">
      <c r="A33" s="325" t="s">
        <v>197</v>
      </c>
      <c r="B33" s="333"/>
      <c r="C33" s="333"/>
      <c r="D33" s="334"/>
      <c r="E33" s="291">
        <f>SUM(E34:E46)</f>
        <v>342560843.12</v>
      </c>
      <c r="F33" s="163"/>
      <c r="G33" s="276"/>
      <c r="H33" s="277"/>
      <c r="I33" s="163">
        <f>SUM(I34:I45)</f>
        <v>139474338.00108498</v>
      </c>
      <c r="J33" s="163">
        <f>SUM(J34:J45)</f>
        <v>202840505.11891496</v>
      </c>
      <c r="K33" s="164"/>
      <c r="L33" s="40"/>
    </row>
    <row r="34" spans="1:12" ht="215.25" customHeight="1" x14ac:dyDescent="0.25">
      <c r="A34" s="174" t="s">
        <v>103</v>
      </c>
      <c r="B34" s="114">
        <v>17</v>
      </c>
      <c r="C34" s="244" t="s">
        <v>104</v>
      </c>
      <c r="D34" s="244" t="s">
        <v>105</v>
      </c>
      <c r="E34" s="286">
        <v>36973504.780000001</v>
      </c>
      <c r="F34" s="246">
        <v>55375</v>
      </c>
      <c r="G34" s="269">
        <v>0.92</v>
      </c>
      <c r="H34" s="269">
        <v>0.56000000000000005</v>
      </c>
      <c r="I34" s="249">
        <v>20731044.129999999</v>
      </c>
      <c r="J34" s="228">
        <f t="shared" ref="J34:J45" si="1">E34-I34</f>
        <v>16242460.650000002</v>
      </c>
      <c r="K34" s="250"/>
      <c r="L34" s="247" t="s">
        <v>369</v>
      </c>
    </row>
    <row r="35" spans="1:12" ht="284.25" customHeight="1" x14ac:dyDescent="0.25">
      <c r="A35" s="165" t="s">
        <v>106</v>
      </c>
      <c r="B35" s="114">
        <v>18</v>
      </c>
      <c r="C35" s="244" t="s">
        <v>107</v>
      </c>
      <c r="D35" s="244" t="s">
        <v>108</v>
      </c>
      <c r="E35" s="284">
        <v>10469396.699999999</v>
      </c>
      <c r="F35" s="246">
        <v>1447969</v>
      </c>
      <c r="G35" s="269">
        <v>0.3</v>
      </c>
      <c r="H35" s="269">
        <v>0.25</v>
      </c>
      <c r="I35" s="249">
        <v>2617349.1800000002</v>
      </c>
      <c r="J35" s="228">
        <f t="shared" si="1"/>
        <v>7852047.5199999996</v>
      </c>
      <c r="K35" s="228"/>
      <c r="L35" s="247" t="s">
        <v>340</v>
      </c>
    </row>
    <row r="36" spans="1:12" ht="192.75" customHeight="1" x14ac:dyDescent="0.25">
      <c r="A36" s="165" t="s">
        <v>106</v>
      </c>
      <c r="B36" s="114">
        <v>19</v>
      </c>
      <c r="C36" s="244" t="s">
        <v>109</v>
      </c>
      <c r="D36" s="244" t="s">
        <v>110</v>
      </c>
      <c r="E36" s="286">
        <v>6415871.4800000004</v>
      </c>
      <c r="F36" s="246">
        <f>22097+52335</f>
        <v>74432</v>
      </c>
      <c r="G36" s="267">
        <v>90</v>
      </c>
      <c r="H36" s="267">
        <v>83</v>
      </c>
      <c r="I36" s="245">
        <v>5355327.92</v>
      </c>
      <c r="J36" s="228">
        <f t="shared" si="1"/>
        <v>1060543.5600000005</v>
      </c>
      <c r="K36" s="250"/>
      <c r="L36" s="247" t="s">
        <v>341</v>
      </c>
    </row>
    <row r="37" spans="1:12" ht="291" customHeight="1" x14ac:dyDescent="0.25">
      <c r="A37" s="165" t="s">
        <v>106</v>
      </c>
      <c r="B37" s="114">
        <v>20</v>
      </c>
      <c r="C37" s="244" t="s">
        <v>111</v>
      </c>
      <c r="D37" s="244" t="s">
        <v>112</v>
      </c>
      <c r="E37" s="286">
        <v>7856326.2300000004</v>
      </c>
      <c r="F37" s="246">
        <v>64054</v>
      </c>
      <c r="G37" s="267">
        <v>99</v>
      </c>
      <c r="H37" s="267">
        <v>85</v>
      </c>
      <c r="I37" s="249">
        <f>E37*85%</f>
        <v>6677877.2955</v>
      </c>
      <c r="J37" s="228">
        <f t="shared" si="1"/>
        <v>1178448.9345000004</v>
      </c>
      <c r="K37" s="250" t="s">
        <v>301</v>
      </c>
      <c r="L37" s="247" t="s">
        <v>342</v>
      </c>
    </row>
    <row r="38" spans="1:12" ht="137.25" customHeight="1" x14ac:dyDescent="0.25">
      <c r="A38" s="165" t="s">
        <v>106</v>
      </c>
      <c r="B38" s="114">
        <v>21</v>
      </c>
      <c r="C38" s="244" t="s">
        <v>113</v>
      </c>
      <c r="D38" s="244" t="s">
        <v>114</v>
      </c>
      <c r="E38" s="286">
        <v>8764171.3800000008</v>
      </c>
      <c r="F38" s="246">
        <v>96707</v>
      </c>
      <c r="G38" s="267">
        <v>82</v>
      </c>
      <c r="H38" s="267">
        <v>44</v>
      </c>
      <c r="I38" s="249">
        <v>3834324.98</v>
      </c>
      <c r="J38" s="228">
        <f t="shared" si="1"/>
        <v>4929846.4000000004</v>
      </c>
      <c r="K38" s="250" t="s">
        <v>294</v>
      </c>
      <c r="L38" s="247" t="s">
        <v>343</v>
      </c>
    </row>
    <row r="39" spans="1:12" ht="369.75" customHeight="1" x14ac:dyDescent="0.25">
      <c r="A39" s="166" t="s">
        <v>70</v>
      </c>
      <c r="B39" s="114">
        <v>22</v>
      </c>
      <c r="C39" s="244" t="s">
        <v>115</v>
      </c>
      <c r="D39" s="244" t="s">
        <v>116</v>
      </c>
      <c r="E39" s="286">
        <v>7548879.9100000001</v>
      </c>
      <c r="F39" s="246">
        <v>10000</v>
      </c>
      <c r="G39" s="267">
        <v>99</v>
      </c>
      <c r="H39" s="267">
        <v>85</v>
      </c>
      <c r="I39" s="245">
        <v>6442969.0031849993</v>
      </c>
      <c r="J39" s="228">
        <f t="shared" si="1"/>
        <v>1105910.9068150008</v>
      </c>
      <c r="K39" s="250"/>
      <c r="L39" s="247" t="s">
        <v>344</v>
      </c>
    </row>
    <row r="40" spans="1:12" ht="268.5" customHeight="1" x14ac:dyDescent="0.25">
      <c r="A40" s="166" t="s">
        <v>70</v>
      </c>
      <c r="B40" s="114">
        <v>23</v>
      </c>
      <c r="C40" s="244" t="s">
        <v>117</v>
      </c>
      <c r="D40" s="244" t="s">
        <v>118</v>
      </c>
      <c r="E40" s="284">
        <v>15688988</v>
      </c>
      <c r="F40" s="246">
        <v>2500</v>
      </c>
      <c r="G40" s="267">
        <v>43.84</v>
      </c>
      <c r="H40" s="267">
        <v>31</v>
      </c>
      <c r="I40" s="245">
        <v>4805537.0199999996</v>
      </c>
      <c r="J40" s="228">
        <f t="shared" si="1"/>
        <v>10883450.98</v>
      </c>
      <c r="K40" s="228" t="s">
        <v>295</v>
      </c>
      <c r="L40" s="247" t="s">
        <v>345</v>
      </c>
    </row>
    <row r="41" spans="1:12" ht="336" customHeight="1" x14ac:dyDescent="0.25">
      <c r="A41" s="166" t="s">
        <v>70</v>
      </c>
      <c r="B41" s="298">
        <v>24</v>
      </c>
      <c r="C41" s="256" t="s">
        <v>119</v>
      </c>
      <c r="D41" s="256" t="s">
        <v>120</v>
      </c>
      <c r="E41" s="292">
        <v>238927642</v>
      </c>
      <c r="F41" s="257">
        <v>143627</v>
      </c>
      <c r="G41" s="278">
        <v>43.3</v>
      </c>
      <c r="H41" s="278">
        <v>35.72</v>
      </c>
      <c r="I41" s="249">
        <f>E41*35.72%</f>
        <v>85344953.722399995</v>
      </c>
      <c r="J41" s="228">
        <f t="shared" si="1"/>
        <v>153582688.27759999</v>
      </c>
      <c r="K41" s="228" t="s">
        <v>291</v>
      </c>
      <c r="L41" s="258" t="s">
        <v>346</v>
      </c>
    </row>
    <row r="42" spans="1:12" ht="162.75" customHeight="1" x14ac:dyDescent="0.25">
      <c r="A42" s="166" t="s">
        <v>70</v>
      </c>
      <c r="B42" s="114">
        <v>25</v>
      </c>
      <c r="C42" s="244" t="s">
        <v>121</v>
      </c>
      <c r="D42" s="244" t="s">
        <v>122</v>
      </c>
      <c r="E42" s="284">
        <v>749000</v>
      </c>
      <c r="F42" s="246">
        <v>5800</v>
      </c>
      <c r="G42" s="267">
        <v>77</v>
      </c>
      <c r="H42" s="267">
        <v>36</v>
      </c>
      <c r="I42" s="249">
        <v>268254.07</v>
      </c>
      <c r="J42" s="228">
        <f t="shared" si="1"/>
        <v>480745.93</v>
      </c>
      <c r="K42" s="250"/>
      <c r="L42" s="247" t="s">
        <v>347</v>
      </c>
    </row>
    <row r="43" spans="1:12" ht="203.25" customHeight="1" x14ac:dyDescent="0.25">
      <c r="A43" s="166"/>
      <c r="B43" s="114">
        <v>26</v>
      </c>
      <c r="C43" s="244" t="s">
        <v>123</v>
      </c>
      <c r="D43" s="244" t="s">
        <v>124</v>
      </c>
      <c r="E43" s="284">
        <v>1012000</v>
      </c>
      <c r="F43" s="246">
        <v>3000</v>
      </c>
      <c r="G43" s="267">
        <v>90</v>
      </c>
      <c r="H43" s="267">
        <v>58</v>
      </c>
      <c r="I43" s="249">
        <v>583272.68000000005</v>
      </c>
      <c r="J43" s="228">
        <f t="shared" si="1"/>
        <v>428727.31999999995</v>
      </c>
      <c r="K43" s="250" t="s">
        <v>296</v>
      </c>
      <c r="L43" s="247" t="s">
        <v>348</v>
      </c>
    </row>
    <row r="44" spans="1:12" ht="144" customHeight="1" x14ac:dyDescent="0.25">
      <c r="A44" s="166"/>
      <c r="B44" s="114">
        <v>27</v>
      </c>
      <c r="C44" s="259" t="s">
        <v>245</v>
      </c>
      <c r="D44" s="239" t="s">
        <v>126</v>
      </c>
      <c r="E44" s="293">
        <v>1527960</v>
      </c>
      <c r="F44" s="246"/>
      <c r="G44" s="279">
        <v>5</v>
      </c>
      <c r="H44" s="279">
        <v>0</v>
      </c>
      <c r="I44" s="245">
        <v>0</v>
      </c>
      <c r="J44" s="228">
        <f t="shared" si="1"/>
        <v>1527960</v>
      </c>
      <c r="K44" s="250"/>
      <c r="L44" s="255" t="s">
        <v>349</v>
      </c>
    </row>
    <row r="45" spans="1:12" ht="246.75" customHeight="1" x14ac:dyDescent="0.25">
      <c r="A45" s="166"/>
      <c r="B45" s="114">
        <v>28</v>
      </c>
      <c r="C45" s="244" t="s">
        <v>127</v>
      </c>
      <c r="D45" s="244" t="s">
        <v>128</v>
      </c>
      <c r="E45" s="286">
        <v>6381102.6399999997</v>
      </c>
      <c r="F45" s="246"/>
      <c r="G45" s="354">
        <v>68</v>
      </c>
      <c r="H45" s="354">
        <v>44</v>
      </c>
      <c r="I45" s="286">
        <v>2813428</v>
      </c>
      <c r="J45" s="352">
        <f t="shared" si="1"/>
        <v>3567674.6399999997</v>
      </c>
      <c r="K45" s="255"/>
      <c r="L45" s="247" t="s">
        <v>350</v>
      </c>
    </row>
    <row r="46" spans="1:12" ht="126.75" customHeight="1" x14ac:dyDescent="0.25">
      <c r="A46" s="166"/>
      <c r="B46" s="114">
        <v>29</v>
      </c>
      <c r="C46" s="244" t="s">
        <v>268</v>
      </c>
      <c r="D46" s="239" t="s">
        <v>271</v>
      </c>
      <c r="E46" s="286">
        <v>246000</v>
      </c>
      <c r="F46" s="246"/>
      <c r="G46" s="279">
        <v>75</v>
      </c>
      <c r="H46" s="279">
        <v>0</v>
      </c>
      <c r="I46" s="245"/>
      <c r="J46" s="228">
        <v>246000</v>
      </c>
      <c r="K46" s="255" t="s">
        <v>311</v>
      </c>
      <c r="L46" s="247" t="s">
        <v>370</v>
      </c>
    </row>
    <row r="47" spans="1:12" ht="15.6" customHeight="1" x14ac:dyDescent="0.25">
      <c r="A47" s="166"/>
      <c r="B47" s="325" t="s">
        <v>131</v>
      </c>
      <c r="C47" s="326"/>
      <c r="D47" s="326"/>
      <c r="E47" s="285">
        <f>SUM(E48)</f>
        <v>2830892.4</v>
      </c>
      <c r="F47" s="167"/>
      <c r="G47" s="280"/>
      <c r="H47" s="270"/>
      <c r="I47" s="146">
        <f>SUM(I48)</f>
        <v>1925000</v>
      </c>
      <c r="J47" s="146">
        <f>SUM(J48)</f>
        <v>905892.39999999991</v>
      </c>
      <c r="K47" s="153"/>
      <c r="L47" s="35"/>
    </row>
    <row r="48" spans="1:12" ht="409.6" customHeight="1" x14ac:dyDescent="0.25">
      <c r="A48" s="166"/>
      <c r="B48" s="114">
        <v>30</v>
      </c>
      <c r="C48" s="244" t="s">
        <v>132</v>
      </c>
      <c r="D48" s="244" t="s">
        <v>133</v>
      </c>
      <c r="E48" s="286">
        <v>2830892.4</v>
      </c>
      <c r="F48" s="246">
        <v>3873</v>
      </c>
      <c r="G48" s="267">
        <v>60</v>
      </c>
      <c r="H48" s="267">
        <v>68</v>
      </c>
      <c r="I48" s="286">
        <v>1925000</v>
      </c>
      <c r="J48" s="228">
        <f>E48-I48</f>
        <v>905892.39999999991</v>
      </c>
      <c r="K48" s="255"/>
      <c r="L48" s="247" t="s">
        <v>388</v>
      </c>
    </row>
    <row r="49" spans="1:12" ht="28.5" customHeight="1" x14ac:dyDescent="0.25">
      <c r="A49" s="166" t="s">
        <v>70</v>
      </c>
      <c r="B49" s="325" t="s">
        <v>134</v>
      </c>
      <c r="C49" s="326"/>
      <c r="D49" s="326"/>
      <c r="E49" s="285">
        <f>SUM(E50:E55)</f>
        <v>232712964.09999999</v>
      </c>
      <c r="F49" s="157"/>
      <c r="G49" s="280"/>
      <c r="H49" s="270"/>
      <c r="I49" s="146">
        <f>SUM(I50:I55)</f>
        <v>48577387.773799993</v>
      </c>
      <c r="J49" s="146">
        <f>SUM(J50:J55)</f>
        <v>184135576.32620001</v>
      </c>
      <c r="K49" s="153"/>
      <c r="L49" s="35"/>
    </row>
    <row r="50" spans="1:12" ht="315.75" customHeight="1" x14ac:dyDescent="0.25">
      <c r="A50" s="165"/>
      <c r="B50" s="114">
        <v>31</v>
      </c>
      <c r="C50" s="244" t="s">
        <v>136</v>
      </c>
      <c r="D50" s="245" t="s">
        <v>137</v>
      </c>
      <c r="E50" s="294">
        <v>211807516.99000001</v>
      </c>
      <c r="F50" s="246">
        <v>192051</v>
      </c>
      <c r="G50" s="267">
        <v>28.32</v>
      </c>
      <c r="H50" s="267">
        <v>20</v>
      </c>
      <c r="I50" s="249">
        <v>42785118</v>
      </c>
      <c r="J50" s="228">
        <f>E50-I50</f>
        <v>169022398.99000001</v>
      </c>
      <c r="K50" s="228" t="s">
        <v>389</v>
      </c>
      <c r="L50" s="247" t="s">
        <v>390</v>
      </c>
    </row>
    <row r="51" spans="1:12" ht="153.75" customHeight="1" x14ac:dyDescent="0.25">
      <c r="A51" s="175"/>
      <c r="B51" s="114">
        <v>32</v>
      </c>
      <c r="C51" s="244" t="s">
        <v>138</v>
      </c>
      <c r="D51" s="245" t="s">
        <v>139</v>
      </c>
      <c r="E51" s="294">
        <v>2219519.77</v>
      </c>
      <c r="F51" s="246">
        <v>3353</v>
      </c>
      <c r="G51" s="267">
        <v>45</v>
      </c>
      <c r="H51" s="267">
        <v>30</v>
      </c>
      <c r="I51" s="286">
        <v>665855</v>
      </c>
      <c r="J51" s="228">
        <f>E51-I51</f>
        <v>1553664.77</v>
      </c>
      <c r="K51" s="255"/>
      <c r="L51" s="247" t="s">
        <v>391</v>
      </c>
    </row>
    <row r="52" spans="1:12" ht="280.5" customHeight="1" x14ac:dyDescent="0.25">
      <c r="A52" s="166"/>
      <c r="B52" s="114">
        <v>33</v>
      </c>
      <c r="C52" s="244" t="s">
        <v>138</v>
      </c>
      <c r="D52" s="245" t="s">
        <v>142</v>
      </c>
      <c r="E52" s="294">
        <v>4957852.79</v>
      </c>
      <c r="F52" s="246">
        <v>3353</v>
      </c>
      <c r="G52" s="267">
        <v>97</v>
      </c>
      <c r="H52" s="267">
        <v>22</v>
      </c>
      <c r="I52" s="249">
        <f>E52*22%</f>
        <v>1090727.6137999999</v>
      </c>
      <c r="J52" s="228">
        <f>E52-I52</f>
        <v>3867125.1762000001</v>
      </c>
      <c r="K52" s="255" t="s">
        <v>392</v>
      </c>
      <c r="L52" s="247" t="s">
        <v>393</v>
      </c>
    </row>
    <row r="53" spans="1:12" ht="172.5" customHeight="1" x14ac:dyDescent="0.25">
      <c r="A53" s="166"/>
      <c r="B53" s="114">
        <v>34</v>
      </c>
      <c r="C53" s="244" t="s">
        <v>206</v>
      </c>
      <c r="D53" s="245" t="s">
        <v>272</v>
      </c>
      <c r="E53" s="133">
        <v>8985790</v>
      </c>
      <c r="F53" s="246">
        <v>13281</v>
      </c>
      <c r="G53" s="267">
        <v>20</v>
      </c>
      <c r="H53" s="267">
        <v>5</v>
      </c>
      <c r="I53" s="249">
        <f>E53*5%</f>
        <v>449289.5</v>
      </c>
      <c r="J53" s="228">
        <f>E53-I53</f>
        <v>8536500.5</v>
      </c>
      <c r="K53" s="228"/>
      <c r="L53" s="247" t="s">
        <v>394</v>
      </c>
    </row>
    <row r="54" spans="1:12" ht="186" customHeight="1" x14ac:dyDescent="0.25">
      <c r="A54" s="166"/>
      <c r="B54" s="114">
        <v>35</v>
      </c>
      <c r="C54" s="244" t="s">
        <v>143</v>
      </c>
      <c r="D54" s="245" t="s">
        <v>144</v>
      </c>
      <c r="E54" s="294">
        <v>3132584.54</v>
      </c>
      <c r="F54" s="246">
        <v>350000</v>
      </c>
      <c r="G54" s="267">
        <v>67.81</v>
      </c>
      <c r="H54" s="267">
        <v>67</v>
      </c>
      <c r="I54" s="249">
        <v>2109795</v>
      </c>
      <c r="J54" s="228">
        <f>E54-I54</f>
        <v>1022789.54</v>
      </c>
      <c r="K54" s="228"/>
      <c r="L54" s="247" t="s">
        <v>395</v>
      </c>
    </row>
    <row r="55" spans="1:12" ht="106.5" customHeight="1" x14ac:dyDescent="0.25">
      <c r="A55" s="166"/>
      <c r="B55" s="114">
        <v>36</v>
      </c>
      <c r="C55" s="244" t="s">
        <v>145</v>
      </c>
      <c r="D55" s="244" t="s">
        <v>146</v>
      </c>
      <c r="E55" s="286">
        <v>1609700.01</v>
      </c>
      <c r="F55" s="246"/>
      <c r="G55" s="267">
        <v>81</v>
      </c>
      <c r="H55" s="267">
        <v>92</v>
      </c>
      <c r="I55" s="249">
        <v>1476602.66</v>
      </c>
      <c r="J55" s="228">
        <f>E55-I55</f>
        <v>133097.35000000009</v>
      </c>
      <c r="K55" s="255" t="s">
        <v>273</v>
      </c>
      <c r="L55" s="247" t="s">
        <v>351</v>
      </c>
    </row>
    <row r="56" spans="1:12" ht="16.5" customHeight="1" x14ac:dyDescent="0.25">
      <c r="A56" s="168" t="s">
        <v>70</v>
      </c>
      <c r="B56" s="260"/>
      <c r="C56" s="169"/>
      <c r="D56" s="170" t="s">
        <v>147</v>
      </c>
      <c r="E56" s="291">
        <f>SUM(E57:E59)</f>
        <v>133223094.11999999</v>
      </c>
      <c r="F56" s="162"/>
      <c r="G56" s="274"/>
      <c r="H56" s="276"/>
      <c r="I56" s="171">
        <f>SUM(I57:I59)</f>
        <v>80293430.142085001</v>
      </c>
      <c r="J56" s="171">
        <f>SUM(J57:J59)</f>
        <v>52929663.977914996</v>
      </c>
      <c r="K56" s="172"/>
      <c r="L56" s="39"/>
    </row>
    <row r="57" spans="1:12" ht="187.5" customHeight="1" x14ac:dyDescent="0.25">
      <c r="A57" s="166"/>
      <c r="B57" s="114">
        <v>37</v>
      </c>
      <c r="C57" s="244" t="s">
        <v>148</v>
      </c>
      <c r="D57" s="245" t="s">
        <v>149</v>
      </c>
      <c r="E57" s="294">
        <v>12879479</v>
      </c>
      <c r="F57" s="246">
        <v>84868</v>
      </c>
      <c r="G57" s="267">
        <v>74.2</v>
      </c>
      <c r="H57" s="267">
        <v>71</v>
      </c>
      <c r="I57" s="249">
        <v>9144430</v>
      </c>
      <c r="J57" s="228">
        <f>E57-I57</f>
        <v>3735049</v>
      </c>
      <c r="K57" s="228" t="s">
        <v>396</v>
      </c>
      <c r="L57" s="247" t="s">
        <v>397</v>
      </c>
    </row>
    <row r="58" spans="1:12" ht="233.25" customHeight="1" x14ac:dyDescent="0.25">
      <c r="A58" s="173"/>
      <c r="B58" s="114">
        <v>38</v>
      </c>
      <c r="C58" s="244" t="s">
        <v>150</v>
      </c>
      <c r="D58" s="245" t="s">
        <v>151</v>
      </c>
      <c r="E58" s="294">
        <v>116270071.91</v>
      </c>
      <c r="F58" s="246">
        <v>84868</v>
      </c>
      <c r="G58" s="267">
        <v>58</v>
      </c>
      <c r="H58" s="267">
        <v>49</v>
      </c>
      <c r="I58" s="249">
        <v>67529657</v>
      </c>
      <c r="J58" s="228">
        <f>E58-I58</f>
        <v>48740414.909999996</v>
      </c>
      <c r="K58" s="255"/>
      <c r="L58" s="247" t="s">
        <v>398</v>
      </c>
    </row>
    <row r="59" spans="1:12" ht="237" customHeight="1" x14ac:dyDescent="0.25">
      <c r="A59" s="166" t="s">
        <v>70</v>
      </c>
      <c r="B59" s="114">
        <v>39</v>
      </c>
      <c r="C59" s="244" t="s">
        <v>152</v>
      </c>
      <c r="D59" s="245" t="s">
        <v>153</v>
      </c>
      <c r="E59" s="294">
        <v>4073543.21</v>
      </c>
      <c r="F59" s="246">
        <v>4014</v>
      </c>
      <c r="G59" s="267">
        <v>95.11</v>
      </c>
      <c r="H59" s="267">
        <v>89</v>
      </c>
      <c r="I59" s="249">
        <f>E59*0.8885</f>
        <v>3619343.1420849999</v>
      </c>
      <c r="J59" s="228">
        <f>E59-I59</f>
        <v>454200.06791500002</v>
      </c>
      <c r="K59" s="255"/>
      <c r="L59" s="247" t="s">
        <v>399</v>
      </c>
    </row>
  </sheetData>
  <sheetProtection formatCells="0" formatColumns="0" formatRows="0" insertColumns="0" insertRows="0" insertHyperlinks="0" deleteColumns="0" deleteRows="0" sort="0" autoFilter="0" pivotTables="0"/>
  <mergeCells count="20">
    <mergeCell ref="L24:L25"/>
    <mergeCell ref="A9:D9"/>
    <mergeCell ref="K24:K25"/>
    <mergeCell ref="B49:D49"/>
    <mergeCell ref="A14:D14"/>
    <mergeCell ref="A17:D17"/>
    <mergeCell ref="A19:D19"/>
    <mergeCell ref="B24:B25"/>
    <mergeCell ref="C24:C25"/>
    <mergeCell ref="A26:D26"/>
    <mergeCell ref="B30:D30"/>
    <mergeCell ref="A33:D33"/>
    <mergeCell ref="B47:D47"/>
    <mergeCell ref="A1:L1"/>
    <mergeCell ref="C2:L2"/>
    <mergeCell ref="A3:L3"/>
    <mergeCell ref="B6:L6"/>
    <mergeCell ref="A8:D8"/>
    <mergeCell ref="B4:L4"/>
    <mergeCell ref="B5:L5"/>
  </mergeCells>
  <pageMargins left="0.70866141732283472" right="0.70866141732283472" top="0.74803149606299213" bottom="0.74803149606299213" header="0.31496062992125984" footer="0.31496062992125984"/>
  <pageSetup scale="63" orientation="landscape" r:id="rId1"/>
  <ignoredErrors>
    <ignoredError sqref="J17 J14 J26 J4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sheetPr>
  <dimension ref="A1:J52"/>
  <sheetViews>
    <sheetView topLeftCell="A5" zoomScale="70" zoomScaleNormal="70" workbookViewId="0">
      <pane ySplit="5" topLeftCell="A46" activePane="bottomLeft" state="frozen"/>
      <selection activeCell="A5" sqref="A5"/>
      <selection pane="bottomLeft" activeCell="I12" sqref="I12"/>
    </sheetView>
  </sheetViews>
  <sheetFormatPr baseColWidth="10" defaultRowHeight="15" x14ac:dyDescent="0.25"/>
  <cols>
    <col min="1" max="1" width="5.28515625" customWidth="1"/>
    <col min="2" max="2" width="31" customWidth="1"/>
    <col min="3" max="3" width="27.7109375" hidden="1" customWidth="1"/>
    <col min="4" max="4" width="19.28515625" customWidth="1"/>
    <col min="5" max="5" width="11.5703125" bestFit="1" customWidth="1"/>
    <col min="6" max="6" width="15.7109375" customWidth="1"/>
    <col min="7" max="7" width="19.28515625" customWidth="1"/>
    <col min="8" max="8" width="17.42578125" customWidth="1"/>
    <col min="9" max="9" width="16.42578125" customWidth="1"/>
    <col min="10" max="10" width="48" customWidth="1"/>
  </cols>
  <sheetData>
    <row r="1" spans="1:10" ht="18" customHeight="1" x14ac:dyDescent="0.25">
      <c r="A1" s="305" t="s">
        <v>1</v>
      </c>
      <c r="B1" s="305"/>
      <c r="C1" s="305"/>
      <c r="D1" s="305"/>
      <c r="E1" s="305"/>
      <c r="F1" s="305"/>
      <c r="G1" s="305"/>
      <c r="H1" s="305"/>
      <c r="I1" s="305"/>
      <c r="J1" s="305"/>
    </row>
    <row r="2" spans="1:10" ht="15.75" x14ac:dyDescent="0.25">
      <c r="A2" s="315" t="s">
        <v>12</v>
      </c>
      <c r="B2" s="315"/>
      <c r="C2" s="315"/>
      <c r="D2" s="315"/>
      <c r="E2" s="315"/>
      <c r="F2" s="315"/>
      <c r="G2" s="315"/>
      <c r="H2" s="315"/>
      <c r="I2" s="315"/>
      <c r="J2" s="315"/>
    </row>
    <row r="3" spans="1:10" ht="15.75" x14ac:dyDescent="0.25">
      <c r="A3" s="316" t="s">
        <v>35</v>
      </c>
      <c r="B3" s="316"/>
      <c r="C3" s="316"/>
      <c r="D3" s="316"/>
      <c r="E3" s="316"/>
      <c r="F3" s="316"/>
      <c r="G3" s="316"/>
      <c r="H3" s="316"/>
      <c r="I3" s="316"/>
      <c r="J3" s="316"/>
    </row>
    <row r="4" spans="1:10" ht="15.75" x14ac:dyDescent="0.25">
      <c r="A4" s="10"/>
      <c r="B4" s="10"/>
      <c r="C4" s="10"/>
      <c r="D4" s="10"/>
      <c r="E4" s="10"/>
      <c r="F4" s="10"/>
      <c r="G4" s="10"/>
      <c r="H4" s="10"/>
      <c r="I4" s="92"/>
      <c r="J4" s="121" t="s">
        <v>270</v>
      </c>
    </row>
    <row r="5" spans="1:10" ht="14.45" customHeight="1" x14ac:dyDescent="0.25">
      <c r="A5" s="316" t="str">
        <f>' En Tramite '!$A$1</f>
        <v>INSTITUTO DE ACUEDUCTOS Y ALCANTARILLADOS NACIONALES</v>
      </c>
      <c r="B5" s="316"/>
      <c r="C5" s="316"/>
      <c r="D5" s="316"/>
      <c r="E5" s="316"/>
      <c r="F5" s="316"/>
      <c r="G5" s="316"/>
      <c r="H5" s="316"/>
      <c r="I5" s="316"/>
      <c r="J5" s="316"/>
    </row>
    <row r="6" spans="1:10" ht="14.45" customHeight="1" x14ac:dyDescent="0.25">
      <c r="A6" s="316" t="str">
        <f>' En Tramite '!$A$2</f>
        <v>DIRECCIÓN DE PLANIFICACIÓN</v>
      </c>
      <c r="B6" s="316"/>
      <c r="C6" s="316"/>
      <c r="D6" s="316"/>
      <c r="E6" s="316"/>
      <c r="F6" s="316"/>
      <c r="G6" s="316"/>
      <c r="H6" s="316"/>
      <c r="I6" s="316"/>
      <c r="J6" s="316"/>
    </row>
    <row r="7" spans="1:10" ht="14.45" customHeight="1" x14ac:dyDescent="0.25">
      <c r="A7" s="316" t="s">
        <v>306</v>
      </c>
      <c r="B7" s="316"/>
      <c r="C7" s="316"/>
      <c r="D7" s="316"/>
      <c r="E7" s="316"/>
      <c r="F7" s="316"/>
      <c r="G7" s="316"/>
      <c r="H7" s="316"/>
      <c r="I7" s="316"/>
      <c r="J7" s="316"/>
    </row>
    <row r="8" spans="1:10" ht="33.75" customHeight="1" x14ac:dyDescent="0.25">
      <c r="A8" s="140"/>
      <c r="B8" s="140"/>
      <c r="C8" s="140"/>
      <c r="D8" s="140"/>
      <c r="E8" s="140"/>
      <c r="F8" s="140"/>
      <c r="G8" s="140"/>
      <c r="H8" s="140"/>
      <c r="I8" s="140"/>
      <c r="J8" s="355" t="s">
        <v>400</v>
      </c>
    </row>
    <row r="9" spans="1:10" ht="33.75" customHeight="1" x14ac:dyDescent="0.25">
      <c r="A9" s="42" t="s">
        <v>31</v>
      </c>
      <c r="B9" s="43" t="s">
        <v>13</v>
      </c>
      <c r="C9" s="43" t="s">
        <v>14</v>
      </c>
      <c r="D9" s="43" t="s">
        <v>30</v>
      </c>
      <c r="E9" s="43" t="s">
        <v>34</v>
      </c>
      <c r="F9" s="43" t="s">
        <v>33</v>
      </c>
      <c r="G9" s="43" t="s">
        <v>55</v>
      </c>
      <c r="H9" s="43" t="s">
        <v>155</v>
      </c>
      <c r="I9" s="43" t="s">
        <v>247</v>
      </c>
      <c r="J9" s="43" t="s">
        <v>15</v>
      </c>
    </row>
    <row r="10" spans="1:10" ht="15.6" customHeight="1" x14ac:dyDescent="0.25">
      <c r="A10" s="339" t="s">
        <v>11</v>
      </c>
      <c r="B10" s="339"/>
      <c r="C10" s="61"/>
      <c r="D10" s="60">
        <f>SUM(D11+D13+D20+D22+D24+D26+D30+D38+D46+D48+D28)</f>
        <v>154233283.99999997</v>
      </c>
      <c r="E10" s="61"/>
      <c r="F10" s="61"/>
      <c r="G10" s="60">
        <f>SUM(G11+G13+G20+G22+G24+G26+G30+G38+G46+G48+G28)</f>
        <v>117749975.19817701</v>
      </c>
      <c r="H10" s="60">
        <f>SUM(H11+H13+H20+H22+H24+H26+H30+H38+H46+H48+H28)</f>
        <v>32041733.355322994</v>
      </c>
      <c r="I10" s="60"/>
      <c r="J10" s="61"/>
    </row>
    <row r="11" spans="1:10" ht="15.75" x14ac:dyDescent="0.25">
      <c r="A11" s="337" t="s">
        <v>0</v>
      </c>
      <c r="B11" s="338"/>
      <c r="C11" s="41"/>
      <c r="D11" s="46">
        <f>SUM(D12)</f>
        <v>3197732.94</v>
      </c>
      <c r="E11" s="32"/>
      <c r="F11" s="33"/>
      <c r="G11" s="46">
        <f>SUM(G12)</f>
        <v>3197732.94</v>
      </c>
      <c r="H11" s="46">
        <f>SUM(H12)</f>
        <v>0</v>
      </c>
      <c r="I11" s="46"/>
      <c r="J11" s="34"/>
    </row>
    <row r="12" spans="1:10" ht="210" customHeight="1" x14ac:dyDescent="0.25">
      <c r="A12" s="176">
        <v>1</v>
      </c>
      <c r="B12" s="8" t="s">
        <v>207</v>
      </c>
      <c r="C12" s="8" t="s">
        <v>23</v>
      </c>
      <c r="D12" s="186">
        <v>3197732.94</v>
      </c>
      <c r="E12" s="184">
        <v>1</v>
      </c>
      <c r="F12" s="184">
        <v>1</v>
      </c>
      <c r="G12" s="185">
        <f>SUM(D12*F12)</f>
        <v>3197732.94</v>
      </c>
      <c r="H12" s="185">
        <f>SUM(D12-G12)</f>
        <v>0</v>
      </c>
      <c r="I12" s="185"/>
      <c r="J12" s="138" t="s">
        <v>312</v>
      </c>
    </row>
    <row r="13" spans="1:10" ht="15.75" x14ac:dyDescent="0.25">
      <c r="A13" s="335" t="s">
        <v>7</v>
      </c>
      <c r="B13" s="336"/>
      <c r="C13" s="177"/>
      <c r="D13" s="178">
        <f>SUM(D14:D17)</f>
        <v>30837165.629999999</v>
      </c>
      <c r="E13" s="179"/>
      <c r="F13" s="180"/>
      <c r="G13" s="178">
        <f>SUM(G14:G19)</f>
        <v>32806722.289999999</v>
      </c>
      <c r="H13" s="178">
        <f>SUM(H14:H19)</f>
        <v>3432277.370000002</v>
      </c>
      <c r="I13" s="178"/>
      <c r="J13" s="34"/>
    </row>
    <row r="14" spans="1:10" ht="115.5" customHeight="1" x14ac:dyDescent="0.25">
      <c r="A14" s="181">
        <v>2</v>
      </c>
      <c r="B14" s="182" t="s">
        <v>274</v>
      </c>
      <c r="C14" s="182" t="s">
        <v>86</v>
      </c>
      <c r="D14" s="183">
        <v>742260</v>
      </c>
      <c r="E14" s="184">
        <v>1</v>
      </c>
      <c r="F14" s="184">
        <v>1</v>
      </c>
      <c r="G14" s="185">
        <f>D14*F14</f>
        <v>742260</v>
      </c>
      <c r="H14" s="185">
        <f>SUM(D14-G14)</f>
        <v>0</v>
      </c>
      <c r="I14" s="183"/>
      <c r="J14" s="44" t="s">
        <v>302</v>
      </c>
    </row>
    <row r="15" spans="1:10" ht="178.9" customHeight="1" x14ac:dyDescent="0.25">
      <c r="A15" s="181">
        <v>3</v>
      </c>
      <c r="B15" s="182" t="s">
        <v>84</v>
      </c>
      <c r="C15" s="182"/>
      <c r="D15" s="183">
        <v>5155466.0599999996</v>
      </c>
      <c r="E15" s="184">
        <v>1</v>
      </c>
      <c r="F15" s="184">
        <v>1</v>
      </c>
      <c r="G15" s="186">
        <f>D15*F15</f>
        <v>5155466.0599999996</v>
      </c>
      <c r="H15" s="185">
        <f>SUM(D15-G15)</f>
        <v>0</v>
      </c>
      <c r="I15" s="187"/>
      <c r="J15" s="137" t="s">
        <v>313</v>
      </c>
    </row>
    <row r="16" spans="1:10" ht="300" customHeight="1" x14ac:dyDescent="0.25">
      <c r="A16" s="176">
        <v>5</v>
      </c>
      <c r="B16" s="8" t="s">
        <v>194</v>
      </c>
      <c r="C16" s="8" t="s">
        <v>21</v>
      </c>
      <c r="D16" s="186">
        <v>23660789.57</v>
      </c>
      <c r="E16" s="184">
        <v>0.995</v>
      </c>
      <c r="F16" s="184">
        <v>0.9</v>
      </c>
      <c r="G16" s="186">
        <v>21313281.629999999</v>
      </c>
      <c r="H16" s="229">
        <f>D16-G16</f>
        <v>2347507.9400000013</v>
      </c>
      <c r="I16" s="193" t="s">
        <v>275</v>
      </c>
      <c r="J16" s="91" t="s">
        <v>314</v>
      </c>
    </row>
    <row r="17" spans="1:10" ht="98.25" customHeight="1" x14ac:dyDescent="0.25">
      <c r="A17" s="181">
        <v>6</v>
      </c>
      <c r="B17" s="188" t="s">
        <v>223</v>
      </c>
      <c r="C17" s="189" t="s">
        <v>18</v>
      </c>
      <c r="D17" s="190">
        <v>1278650</v>
      </c>
      <c r="E17" s="191">
        <v>0.98</v>
      </c>
      <c r="F17" s="191">
        <v>0.34</v>
      </c>
      <c r="G17" s="186">
        <v>436414</v>
      </c>
      <c r="H17" s="192">
        <f>SUM(D17-G17)</f>
        <v>842236</v>
      </c>
      <c r="I17" s="193"/>
      <c r="J17" s="85" t="s">
        <v>315</v>
      </c>
    </row>
    <row r="18" spans="1:10" ht="174.6" customHeight="1" x14ac:dyDescent="0.25">
      <c r="A18" s="214">
        <v>7</v>
      </c>
      <c r="B18" s="183" t="s">
        <v>242</v>
      </c>
      <c r="C18" s="183">
        <v>541800</v>
      </c>
      <c r="D18" s="183">
        <v>541800</v>
      </c>
      <c r="E18" s="191">
        <v>1</v>
      </c>
      <c r="F18" s="191">
        <v>0.93</v>
      </c>
      <c r="G18" s="186">
        <f t="shared" ref="G18" si="0">D18*F18</f>
        <v>503874</v>
      </c>
      <c r="H18" s="192">
        <f>SUM(D18-G18)</f>
        <v>37926</v>
      </c>
      <c r="I18" s="183"/>
      <c r="J18" s="91" t="s">
        <v>303</v>
      </c>
    </row>
    <row r="19" spans="1:10" ht="125.25" customHeight="1" x14ac:dyDescent="0.25">
      <c r="A19" s="194">
        <v>8</v>
      </c>
      <c r="B19" s="182" t="s">
        <v>276</v>
      </c>
      <c r="C19" s="182" t="s">
        <v>88</v>
      </c>
      <c r="D19" s="210">
        <v>4860034.03</v>
      </c>
      <c r="E19" s="191">
        <v>0.998</v>
      </c>
      <c r="F19" s="191">
        <v>0.96</v>
      </c>
      <c r="G19" s="186">
        <v>4655426.5999999996</v>
      </c>
      <c r="H19" s="192">
        <f>D19-G19</f>
        <v>204607.43000000063</v>
      </c>
      <c r="I19" s="196"/>
      <c r="J19" s="123" t="s">
        <v>316</v>
      </c>
    </row>
    <row r="20" spans="1:10" ht="15.75" x14ac:dyDescent="0.25">
      <c r="A20" s="335" t="s">
        <v>79</v>
      </c>
      <c r="B20" s="336"/>
      <c r="C20" s="177"/>
      <c r="D20" s="178">
        <f>SUM(D21)</f>
        <v>20365238</v>
      </c>
      <c r="E20" s="179"/>
      <c r="F20" s="180"/>
      <c r="G20" s="180">
        <f>SUM(G21)</f>
        <v>14866623.74</v>
      </c>
      <c r="H20" s="197">
        <f>SUM(H21)</f>
        <v>5498614.2599999998</v>
      </c>
      <c r="I20" s="178"/>
      <c r="J20" s="34"/>
    </row>
    <row r="21" spans="1:10" ht="181.15" customHeight="1" x14ac:dyDescent="0.25">
      <c r="A21" s="176">
        <v>9</v>
      </c>
      <c r="B21" s="8" t="s">
        <v>210</v>
      </c>
      <c r="C21" s="8" t="s">
        <v>22</v>
      </c>
      <c r="D21" s="212">
        <v>20365238</v>
      </c>
      <c r="E21" s="184">
        <v>1</v>
      </c>
      <c r="F21" s="184">
        <v>0.73</v>
      </c>
      <c r="G21" s="186">
        <f>D21*F21</f>
        <v>14866623.74</v>
      </c>
      <c r="H21" s="229">
        <f>SUM(D21-G21)</f>
        <v>5498614.2599999998</v>
      </c>
      <c r="I21" s="185"/>
      <c r="J21" s="91" t="s">
        <v>317</v>
      </c>
    </row>
    <row r="22" spans="1:10" ht="15.75" x14ac:dyDescent="0.25">
      <c r="A22" s="335" t="s">
        <v>74</v>
      </c>
      <c r="B22" s="336"/>
      <c r="C22" s="177"/>
      <c r="D22" s="178">
        <f>SUM(D23)</f>
        <v>848464.43</v>
      </c>
      <c r="E22" s="179"/>
      <c r="F22" s="180"/>
      <c r="G22" s="178">
        <f>SUM(G23)</f>
        <v>812659.23105400009</v>
      </c>
      <c r="H22" s="197">
        <f>SUM(H23)</f>
        <v>35805.19894599996</v>
      </c>
      <c r="I22" s="178"/>
      <c r="J22" s="34"/>
    </row>
    <row r="23" spans="1:10" ht="126.75" customHeight="1" x14ac:dyDescent="0.25">
      <c r="A23" s="176">
        <v>10</v>
      </c>
      <c r="B23" s="215" t="s">
        <v>154</v>
      </c>
      <c r="C23" s="215" t="s">
        <v>24</v>
      </c>
      <c r="D23" s="216">
        <v>848464.43</v>
      </c>
      <c r="E23" s="217">
        <v>1</v>
      </c>
      <c r="F23" s="217">
        <v>0.96</v>
      </c>
      <c r="G23" s="230">
        <v>812659.23105400009</v>
      </c>
      <c r="H23" s="230">
        <f>SUM(D23-G23)</f>
        <v>35805.19894599996</v>
      </c>
      <c r="I23" s="193"/>
      <c r="J23" s="91" t="s">
        <v>304</v>
      </c>
    </row>
    <row r="24" spans="1:10" ht="15.75" x14ac:dyDescent="0.25">
      <c r="A24" s="335" t="s">
        <v>211</v>
      </c>
      <c r="B24" s="336"/>
      <c r="C24" s="177"/>
      <c r="D24" s="178">
        <f>SUM(D25)</f>
        <v>5413130</v>
      </c>
      <c r="E24" s="179"/>
      <c r="F24" s="180"/>
      <c r="G24" s="178">
        <f>SUM(G25)</f>
        <v>4492897.8999999994</v>
      </c>
      <c r="H24" s="178">
        <f>SUM(H25)</f>
        <v>920232.10000000056</v>
      </c>
      <c r="I24" s="178"/>
      <c r="J24" s="34"/>
    </row>
    <row r="25" spans="1:10" ht="178.9" customHeight="1" x14ac:dyDescent="0.25">
      <c r="A25" s="176">
        <v>11</v>
      </c>
      <c r="B25" s="215" t="s">
        <v>196</v>
      </c>
      <c r="C25" s="215"/>
      <c r="D25" s="216">
        <v>5413130</v>
      </c>
      <c r="E25" s="217">
        <v>0.83</v>
      </c>
      <c r="F25" s="217">
        <v>0.83</v>
      </c>
      <c r="G25" s="230">
        <f>D25*F25</f>
        <v>4492897.8999999994</v>
      </c>
      <c r="H25" s="230">
        <f>SUM(D25-G25)</f>
        <v>920232.10000000056</v>
      </c>
      <c r="I25" s="218"/>
      <c r="J25" s="91" t="s">
        <v>318</v>
      </c>
    </row>
    <row r="26" spans="1:10" ht="15.75" x14ac:dyDescent="0.25">
      <c r="A26" s="335" t="s">
        <v>213</v>
      </c>
      <c r="B26" s="336"/>
      <c r="C26" s="177"/>
      <c r="D26" s="178">
        <f>SUM(D27)</f>
        <v>504916</v>
      </c>
      <c r="E26" s="179"/>
      <c r="F26" s="180"/>
      <c r="G26" s="178">
        <f>SUM(G27)</f>
        <v>58317.798000000003</v>
      </c>
      <c r="H26" s="178">
        <f>SUM(H27)</f>
        <v>446598.20199999999</v>
      </c>
      <c r="I26" s="178"/>
      <c r="J26" s="34"/>
    </row>
    <row r="27" spans="1:10" ht="174" customHeight="1" x14ac:dyDescent="0.25">
      <c r="A27" s="176">
        <v>12</v>
      </c>
      <c r="B27" s="8" t="s">
        <v>264</v>
      </c>
      <c r="C27" s="8" t="s">
        <v>27</v>
      </c>
      <c r="D27" s="186">
        <v>504916</v>
      </c>
      <c r="E27" s="184">
        <v>0.65</v>
      </c>
      <c r="F27" s="184">
        <v>0.12</v>
      </c>
      <c r="G27" s="185">
        <f>D27*0.1155</f>
        <v>58317.798000000003</v>
      </c>
      <c r="H27" s="229">
        <f>SUM(D27-G27)</f>
        <v>446598.20199999999</v>
      </c>
      <c r="I27" s="185"/>
      <c r="J27" s="91" t="s">
        <v>319</v>
      </c>
    </row>
    <row r="28" spans="1:10" ht="15.75" x14ac:dyDescent="0.25">
      <c r="A28" s="198"/>
      <c r="B28" s="335" t="s">
        <v>172</v>
      </c>
      <c r="C28" s="336"/>
      <c r="D28" s="197">
        <f>SUM(D29)</f>
        <v>3428578.53</v>
      </c>
      <c r="E28" s="178"/>
      <c r="F28" s="179"/>
      <c r="G28" s="180">
        <f>SUM(G29)</f>
        <v>374057.91762299999</v>
      </c>
      <c r="H28" s="180">
        <f>SUM(H29)</f>
        <v>3054520.612377</v>
      </c>
      <c r="I28" s="178"/>
      <c r="J28" s="46"/>
    </row>
    <row r="29" spans="1:10" ht="302.45" customHeight="1" x14ac:dyDescent="0.25">
      <c r="A29" s="182">
        <v>13</v>
      </c>
      <c r="B29" s="182" t="s">
        <v>244</v>
      </c>
      <c r="C29" s="182" t="s">
        <v>102</v>
      </c>
      <c r="D29" s="210">
        <v>3428578.53</v>
      </c>
      <c r="E29" s="196">
        <v>7</v>
      </c>
      <c r="F29" s="219">
        <v>0.11</v>
      </c>
      <c r="G29" s="230">
        <f>D29*0.1091</f>
        <v>374057.91762299999</v>
      </c>
      <c r="H29" s="229">
        <f>SUM(D29-G29)</f>
        <v>3054520.612377</v>
      </c>
      <c r="I29" s="220"/>
      <c r="J29" s="30" t="s">
        <v>352</v>
      </c>
    </row>
    <row r="30" spans="1:10" ht="15.75" x14ac:dyDescent="0.25">
      <c r="A30" s="335" t="s">
        <v>197</v>
      </c>
      <c r="B30" s="336"/>
      <c r="C30" s="177"/>
      <c r="D30" s="178">
        <f>SUM(D31:D37)</f>
        <v>33916085.239999995</v>
      </c>
      <c r="E30" s="179"/>
      <c r="F30" s="180"/>
      <c r="G30" s="178">
        <f>SUM(G31:G37)</f>
        <v>27067054.158</v>
      </c>
      <c r="H30" s="178">
        <f>SUM(H31:H37)</f>
        <v>6849031.0819999967</v>
      </c>
      <c r="I30" s="178"/>
      <c r="J30" s="34"/>
    </row>
    <row r="31" spans="1:10" ht="77.45" customHeight="1" x14ac:dyDescent="0.25">
      <c r="A31" s="199">
        <v>14</v>
      </c>
      <c r="B31" s="200" t="s">
        <v>208</v>
      </c>
      <c r="C31" s="201" t="s">
        <v>16</v>
      </c>
      <c r="D31" s="202">
        <v>19730605.449999999</v>
      </c>
      <c r="E31" s="203">
        <v>1</v>
      </c>
      <c r="F31" s="203">
        <v>0.98</v>
      </c>
      <c r="G31" s="229">
        <v>19344979.530000001</v>
      </c>
      <c r="H31" s="229">
        <f>(D31-G31)</f>
        <v>385625.91999999806</v>
      </c>
      <c r="I31" s="185"/>
      <c r="J31" s="120" t="s">
        <v>320</v>
      </c>
    </row>
    <row r="32" spans="1:10" ht="112.5" customHeight="1" x14ac:dyDescent="0.25">
      <c r="A32" s="176">
        <v>15</v>
      </c>
      <c r="B32" s="204" t="s">
        <v>212</v>
      </c>
      <c r="C32" s="8" t="s">
        <v>25</v>
      </c>
      <c r="D32" s="186">
        <v>124036.9</v>
      </c>
      <c r="E32" s="184">
        <v>1</v>
      </c>
      <c r="F32" s="184">
        <v>0.92</v>
      </c>
      <c r="G32" s="229">
        <f>SUM(D32*F32)</f>
        <v>114113.948</v>
      </c>
      <c r="H32" s="229">
        <f t="shared" ref="H32:H36" si="1">SUM(D32-G32)</f>
        <v>9922.9519999999902</v>
      </c>
      <c r="I32" s="185"/>
      <c r="J32" s="93" t="s">
        <v>321</v>
      </c>
    </row>
    <row r="33" spans="1:10" ht="281.45" customHeight="1" x14ac:dyDescent="0.25">
      <c r="A33" s="176">
        <v>16</v>
      </c>
      <c r="B33" s="215" t="s">
        <v>199</v>
      </c>
      <c r="C33" s="8" t="s">
        <v>20</v>
      </c>
      <c r="D33" s="186">
        <v>6993000</v>
      </c>
      <c r="E33" s="184">
        <v>0.86</v>
      </c>
      <c r="F33" s="184">
        <v>0.78</v>
      </c>
      <c r="G33" s="185">
        <f>SUM(D33*F33)</f>
        <v>5454540</v>
      </c>
      <c r="H33" s="185">
        <f t="shared" si="1"/>
        <v>1538460</v>
      </c>
      <c r="I33" s="193" t="s">
        <v>297</v>
      </c>
      <c r="J33" s="8" t="s">
        <v>353</v>
      </c>
    </row>
    <row r="34" spans="1:10" ht="111.6" customHeight="1" x14ac:dyDescent="0.25">
      <c r="A34" s="205">
        <v>17</v>
      </c>
      <c r="B34" s="215" t="s">
        <v>218</v>
      </c>
      <c r="C34" s="19" t="s">
        <v>44</v>
      </c>
      <c r="D34" s="192">
        <v>2507137.79</v>
      </c>
      <c r="E34" s="206">
        <v>0.21</v>
      </c>
      <c r="F34" s="206">
        <v>0.34</v>
      </c>
      <c r="G34" s="192">
        <v>851435.46</v>
      </c>
      <c r="H34" s="192">
        <f t="shared" si="1"/>
        <v>1655702.33</v>
      </c>
      <c r="I34" s="192"/>
      <c r="J34" s="93" t="s">
        <v>322</v>
      </c>
    </row>
    <row r="35" spans="1:10" ht="135" customHeight="1" x14ac:dyDescent="0.25">
      <c r="A35" s="205">
        <v>18</v>
      </c>
      <c r="B35" s="204" t="s">
        <v>219</v>
      </c>
      <c r="C35" s="19" t="s">
        <v>46</v>
      </c>
      <c r="D35" s="192">
        <v>995620.59</v>
      </c>
      <c r="E35" s="206">
        <v>1</v>
      </c>
      <c r="F35" s="206">
        <v>0.89</v>
      </c>
      <c r="G35" s="192">
        <v>884098.48</v>
      </c>
      <c r="H35" s="192">
        <f t="shared" si="1"/>
        <v>111522.10999999999</v>
      </c>
      <c r="I35" s="192"/>
      <c r="J35" s="94" t="s">
        <v>323</v>
      </c>
    </row>
    <row r="36" spans="1:10" ht="156" customHeight="1" x14ac:dyDescent="0.25">
      <c r="A36" s="207">
        <v>19</v>
      </c>
      <c r="B36" s="231" t="s">
        <v>130</v>
      </c>
      <c r="C36" s="183">
        <v>1142423.8700000001</v>
      </c>
      <c r="D36" s="192">
        <v>1142423.94</v>
      </c>
      <c r="E36" s="208">
        <v>0.85</v>
      </c>
      <c r="F36" s="208">
        <v>0.17</v>
      </c>
      <c r="G36" s="192">
        <v>191413.79</v>
      </c>
      <c r="H36" s="192">
        <f t="shared" si="1"/>
        <v>951010.14999999991</v>
      </c>
      <c r="I36" s="209" t="s">
        <v>248</v>
      </c>
      <c r="J36" s="94" t="s">
        <v>324</v>
      </c>
    </row>
    <row r="37" spans="1:10" ht="137.44999999999999" customHeight="1" x14ac:dyDescent="0.25">
      <c r="A37" s="207">
        <v>20</v>
      </c>
      <c r="B37" s="182" t="s">
        <v>217</v>
      </c>
      <c r="C37" s="183" t="s">
        <v>21</v>
      </c>
      <c r="D37" s="210">
        <v>2423260.5699999998</v>
      </c>
      <c r="E37" s="208">
        <v>0.05</v>
      </c>
      <c r="F37" s="208">
        <v>0.09</v>
      </c>
      <c r="G37" s="210">
        <v>226472.95</v>
      </c>
      <c r="H37" s="210">
        <v>2196787.6199999996</v>
      </c>
      <c r="I37" s="211" t="s">
        <v>265</v>
      </c>
      <c r="J37" s="94" t="s">
        <v>325</v>
      </c>
    </row>
    <row r="38" spans="1:10" ht="15.75" x14ac:dyDescent="0.25">
      <c r="A38" s="335" t="s">
        <v>134</v>
      </c>
      <c r="B38" s="336"/>
      <c r="C38" s="177"/>
      <c r="D38" s="178">
        <f>SUM(D39:D45)</f>
        <v>48691976.780000001</v>
      </c>
      <c r="E38" s="179"/>
      <c r="F38" s="180"/>
      <c r="G38" s="178">
        <f>SUM(G40:G44)</f>
        <v>27137921.773500003</v>
      </c>
      <c r="H38" s="178">
        <f>SUM(H39:H45)</f>
        <v>11710645.529999997</v>
      </c>
      <c r="I38" s="178"/>
      <c r="J38" s="34"/>
    </row>
    <row r="39" spans="1:10" ht="132.6" customHeight="1" x14ac:dyDescent="0.25">
      <c r="A39" s="221">
        <v>21</v>
      </c>
      <c r="B39" s="232" t="s">
        <v>277</v>
      </c>
      <c r="C39" s="232" t="s">
        <v>135</v>
      </c>
      <c r="D39" s="233">
        <v>10858717.57</v>
      </c>
      <c r="E39" s="234">
        <v>100</v>
      </c>
      <c r="F39" s="217">
        <v>0.9</v>
      </c>
      <c r="G39" s="233">
        <v>9843427.4800000004</v>
      </c>
      <c r="H39" s="233">
        <f>D39-G39</f>
        <v>1015290.0899999999</v>
      </c>
      <c r="I39" s="196"/>
      <c r="J39" s="94" t="s">
        <v>298</v>
      </c>
    </row>
    <row r="40" spans="1:10" ht="309.60000000000002" customHeight="1" x14ac:dyDescent="0.25">
      <c r="A40" s="176">
        <v>22</v>
      </c>
      <c r="B40" s="215" t="s">
        <v>203</v>
      </c>
      <c r="C40" s="215" t="s">
        <v>21</v>
      </c>
      <c r="D40" s="216">
        <v>25430363.359999999</v>
      </c>
      <c r="E40" s="217">
        <v>0.99</v>
      </c>
      <c r="F40" s="217">
        <v>0.69</v>
      </c>
      <c r="G40" s="230">
        <v>17471976.350000001</v>
      </c>
      <c r="H40" s="230">
        <f>SUM(D40-G40)</f>
        <v>7958387.0099999979</v>
      </c>
      <c r="I40" s="193" t="s">
        <v>249</v>
      </c>
      <c r="J40" s="94" t="s">
        <v>326</v>
      </c>
    </row>
    <row r="41" spans="1:10" ht="95.45" customHeight="1" x14ac:dyDescent="0.25">
      <c r="A41" s="176">
        <v>23</v>
      </c>
      <c r="B41" s="215" t="s">
        <v>209</v>
      </c>
      <c r="C41" s="215" t="s">
        <v>17</v>
      </c>
      <c r="D41" s="216">
        <v>304629</v>
      </c>
      <c r="E41" s="217">
        <v>1</v>
      </c>
      <c r="F41" s="217">
        <v>0.91</v>
      </c>
      <c r="G41" s="218">
        <f t="shared" ref="G41:G44" si="2">D41*F41</f>
        <v>277212.39</v>
      </c>
      <c r="H41" s="218">
        <f>SUM(D41-G41)</f>
        <v>27416.609999999986</v>
      </c>
      <c r="I41" s="185"/>
      <c r="J41" s="94" t="s">
        <v>278</v>
      </c>
    </row>
    <row r="42" spans="1:10" ht="172.15" customHeight="1" x14ac:dyDescent="0.25">
      <c r="A42" s="176">
        <v>24</v>
      </c>
      <c r="B42" s="215" t="s">
        <v>202</v>
      </c>
      <c r="C42" s="215" t="s">
        <v>18</v>
      </c>
      <c r="D42" s="216">
        <v>7264000</v>
      </c>
      <c r="E42" s="217">
        <v>1</v>
      </c>
      <c r="F42" s="217">
        <v>0.78</v>
      </c>
      <c r="G42" s="230">
        <v>5653948.8200000003</v>
      </c>
      <c r="H42" s="230">
        <f>SUM(D42-G42)</f>
        <v>1610051.1799999997</v>
      </c>
      <c r="I42" s="185"/>
      <c r="J42" s="94" t="s">
        <v>327</v>
      </c>
    </row>
    <row r="43" spans="1:10" ht="213" customHeight="1" x14ac:dyDescent="0.25">
      <c r="A43" s="176">
        <v>25</v>
      </c>
      <c r="B43" s="8" t="s">
        <v>214</v>
      </c>
      <c r="C43" s="8" t="s">
        <v>19</v>
      </c>
      <c r="D43" s="186">
        <v>3595000</v>
      </c>
      <c r="E43" s="184">
        <v>0.99</v>
      </c>
      <c r="F43" s="184">
        <v>0.81</v>
      </c>
      <c r="G43" s="229">
        <v>2914769.11</v>
      </c>
      <c r="H43" s="229">
        <f>SUM(D43-G43)</f>
        <v>680230.89000000013</v>
      </c>
      <c r="I43" s="185"/>
      <c r="J43" s="94" t="s">
        <v>328</v>
      </c>
    </row>
    <row r="44" spans="1:10" ht="78.75" x14ac:dyDescent="0.25">
      <c r="A44" s="176">
        <v>26</v>
      </c>
      <c r="B44" s="8" t="s">
        <v>200</v>
      </c>
      <c r="C44" s="8" t="s">
        <v>28</v>
      </c>
      <c r="D44" s="186">
        <v>1154950.8500000001</v>
      </c>
      <c r="E44" s="184">
        <v>1</v>
      </c>
      <c r="F44" s="184">
        <v>0.71</v>
      </c>
      <c r="G44" s="229">
        <f t="shared" si="2"/>
        <v>820015.10349999997</v>
      </c>
      <c r="H44" s="210">
        <v>334953.75</v>
      </c>
      <c r="I44" s="193"/>
      <c r="J44" s="94" t="s">
        <v>279</v>
      </c>
    </row>
    <row r="45" spans="1:10" ht="115.15" customHeight="1" x14ac:dyDescent="0.25">
      <c r="A45" s="213">
        <v>27</v>
      </c>
      <c r="B45" s="183" t="s">
        <v>141</v>
      </c>
      <c r="C45" s="182" t="s">
        <v>140</v>
      </c>
      <c r="D45" s="195">
        <v>84316</v>
      </c>
      <c r="E45" s="196">
        <v>7</v>
      </c>
      <c r="F45" s="196">
        <v>0</v>
      </c>
      <c r="G45" s="185">
        <f>D45*F45</f>
        <v>0</v>
      </c>
      <c r="H45" s="195">
        <v>84316</v>
      </c>
      <c r="I45" s="196"/>
      <c r="J45" s="94" t="s">
        <v>329</v>
      </c>
    </row>
    <row r="46" spans="1:10" ht="15.75" x14ac:dyDescent="0.25">
      <c r="A46" s="335" t="s">
        <v>172</v>
      </c>
      <c r="B46" s="336"/>
      <c r="C46" s="177"/>
      <c r="D46" s="178">
        <f>SUM(D47)</f>
        <v>161142</v>
      </c>
      <c r="E46" s="179"/>
      <c r="F46" s="180"/>
      <c r="G46" s="178">
        <f>SUM(G47)</f>
        <v>67133</v>
      </c>
      <c r="H46" s="178">
        <f>SUM(H47)</f>
        <v>94009</v>
      </c>
      <c r="I46" s="178"/>
      <c r="J46" s="34"/>
    </row>
    <row r="47" spans="1:10" ht="108" customHeight="1" x14ac:dyDescent="0.25">
      <c r="A47" s="176">
        <v>28</v>
      </c>
      <c r="B47" s="8" t="s">
        <v>29</v>
      </c>
      <c r="C47" s="222"/>
      <c r="D47" s="186">
        <v>161142</v>
      </c>
      <c r="E47" s="184">
        <v>1</v>
      </c>
      <c r="F47" s="184">
        <v>0.41660771245237121</v>
      </c>
      <c r="G47" s="210">
        <v>67133</v>
      </c>
      <c r="H47" s="210">
        <f>SUM(D47-G47)</f>
        <v>94009</v>
      </c>
      <c r="I47" s="195"/>
      <c r="J47" s="94" t="s">
        <v>330</v>
      </c>
    </row>
    <row r="48" spans="1:10" ht="15.75" x14ac:dyDescent="0.25">
      <c r="A48" s="335" t="s">
        <v>147</v>
      </c>
      <c r="B48" s="336"/>
      <c r="C48" s="177"/>
      <c r="D48" s="178">
        <f>SUM(D49)</f>
        <v>6868854.4500000002</v>
      </c>
      <c r="E48" s="179"/>
      <c r="F48" s="180"/>
      <c r="G48" s="178">
        <f>SUM(G49)</f>
        <v>6868854.4500000002</v>
      </c>
      <c r="H48" s="178">
        <f>SUM(H49)</f>
        <v>0</v>
      </c>
      <c r="I48" s="178"/>
      <c r="J48" s="34"/>
    </row>
    <row r="49" spans="1:10" ht="121.5" customHeight="1" x14ac:dyDescent="0.25">
      <c r="A49" s="176">
        <v>29</v>
      </c>
      <c r="B49" s="8" t="s">
        <v>215</v>
      </c>
      <c r="C49" s="8" t="s">
        <v>20</v>
      </c>
      <c r="D49" s="186">
        <v>6868854.4500000002</v>
      </c>
      <c r="E49" s="184">
        <v>1</v>
      </c>
      <c r="F49" s="184">
        <v>1</v>
      </c>
      <c r="G49" s="210">
        <f>SUM(D49*F49)</f>
        <v>6868854.4500000002</v>
      </c>
      <c r="H49" s="195">
        <f>SUM(D49-G49)</f>
        <v>0</v>
      </c>
      <c r="I49" s="195"/>
      <c r="J49" s="44" t="s">
        <v>331</v>
      </c>
    </row>
    <row r="51" spans="1:10" ht="16.5" x14ac:dyDescent="0.3">
      <c r="B51" s="1"/>
      <c r="C51" s="1"/>
      <c r="D51" s="1"/>
    </row>
    <row r="52" spans="1:10" ht="16.5" x14ac:dyDescent="0.3">
      <c r="B52" s="1"/>
      <c r="C52" s="1"/>
      <c r="D52" s="1"/>
    </row>
  </sheetData>
  <sheetProtection formatCells="0" formatColumns="0" formatRows="0" insertColumns="0" insertRows="0" insertHyperlinks="0" deleteColumns="0" deleteRows="0" sort="0" autoFilter="0" pivotTables="0"/>
  <mergeCells count="18">
    <mergeCell ref="A6:J6"/>
    <mergeCell ref="A7:J7"/>
    <mergeCell ref="B28:C28"/>
    <mergeCell ref="A1:J1"/>
    <mergeCell ref="A10:B10"/>
    <mergeCell ref="A3:J3"/>
    <mergeCell ref="A2:J2"/>
    <mergeCell ref="A5:J5"/>
    <mergeCell ref="A48:B48"/>
    <mergeCell ref="A20:B20"/>
    <mergeCell ref="A26:B26"/>
    <mergeCell ref="A22:B22"/>
    <mergeCell ref="A11:B11"/>
    <mergeCell ref="A13:B13"/>
    <mergeCell ref="A24:B24"/>
    <mergeCell ref="A46:B46"/>
    <mergeCell ref="A30:B30"/>
    <mergeCell ref="A38:B38"/>
  </mergeCells>
  <pageMargins left="0.70866141732283472" right="0.70866141732283472" top="0.74803149606299213" bottom="0.74803149606299213" header="0.31496062992125984" footer="0.31496062992125984"/>
  <pageSetup scale="75" orientation="landscape" r:id="rId1"/>
  <ignoredErrors>
    <ignoredError sqref="G12 G46:H46 H12:H13 G38 H23:H24 H4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I24"/>
  <sheetViews>
    <sheetView zoomScale="75" zoomScaleNormal="75" workbookViewId="0">
      <pane ySplit="6" topLeftCell="A24" activePane="bottomLeft" state="frozen"/>
      <selection pane="bottomLeft" activeCell="H34" sqref="H34"/>
    </sheetView>
  </sheetViews>
  <sheetFormatPr baseColWidth="10" defaultRowHeight="15" x14ac:dyDescent="0.25"/>
  <cols>
    <col min="1" max="1" width="4" customWidth="1"/>
    <col min="2" max="2" width="24" customWidth="1"/>
    <col min="3" max="3" width="18.28515625" hidden="1" customWidth="1"/>
    <col min="4" max="4" width="17.85546875" customWidth="1"/>
    <col min="6" max="6" width="13.5703125" customWidth="1"/>
    <col min="7" max="7" width="16.140625" customWidth="1"/>
    <col min="8" max="8" width="21.5703125" customWidth="1"/>
    <col min="9" max="9" width="34.7109375" customWidth="1"/>
  </cols>
  <sheetData>
    <row r="1" spans="1:9" ht="15.75" x14ac:dyDescent="0.25">
      <c r="A1" s="316" t="s">
        <v>1</v>
      </c>
      <c r="B1" s="316"/>
      <c r="C1" s="316"/>
      <c r="D1" s="316"/>
      <c r="E1" s="316"/>
      <c r="F1" s="316"/>
      <c r="G1" s="316"/>
      <c r="H1" s="316"/>
      <c r="I1" s="316"/>
    </row>
    <row r="2" spans="1:9" ht="15.75" x14ac:dyDescent="0.25">
      <c r="A2" s="315" t="s">
        <v>12</v>
      </c>
      <c r="B2" s="315"/>
      <c r="C2" s="315"/>
      <c r="D2" s="315"/>
      <c r="E2" s="315"/>
      <c r="F2" s="315"/>
      <c r="G2" s="315"/>
      <c r="H2" s="315"/>
      <c r="I2" s="315"/>
    </row>
    <row r="3" spans="1:9" ht="15.75" x14ac:dyDescent="0.25">
      <c r="A3" s="316" t="s">
        <v>49</v>
      </c>
      <c r="B3" s="316"/>
      <c r="C3" s="316"/>
      <c r="D3" s="316"/>
      <c r="E3" s="316"/>
      <c r="F3" s="316"/>
      <c r="G3" s="316"/>
      <c r="H3" s="316"/>
      <c r="I3" s="316"/>
    </row>
    <row r="4" spans="1:9" ht="16.5" thickBot="1" x14ac:dyDescent="0.3">
      <c r="A4" s="10"/>
      <c r="B4" s="10"/>
      <c r="C4" s="10"/>
      <c r="D4" s="10"/>
      <c r="E4" s="10"/>
      <c r="F4" s="10"/>
      <c r="G4" s="10"/>
      <c r="H4" s="10"/>
      <c r="I4" s="356" t="s">
        <v>401</v>
      </c>
    </row>
    <row r="5" spans="1:9" ht="44.45" customHeight="1" x14ac:dyDescent="0.25">
      <c r="A5" s="63"/>
      <c r="B5" s="64" t="s">
        <v>13</v>
      </c>
      <c r="C5" s="64" t="s">
        <v>14</v>
      </c>
      <c r="D5" s="64" t="s">
        <v>30</v>
      </c>
      <c r="E5" s="64" t="s">
        <v>54</v>
      </c>
      <c r="F5" s="64" t="s">
        <v>60</v>
      </c>
      <c r="G5" s="64" t="s">
        <v>55</v>
      </c>
      <c r="H5" s="64" t="s">
        <v>32</v>
      </c>
      <c r="I5" s="64" t="s">
        <v>15</v>
      </c>
    </row>
    <row r="6" spans="1:9" ht="12.75" customHeight="1" x14ac:dyDescent="0.25">
      <c r="A6" s="65"/>
      <c r="B6" s="82" t="s">
        <v>11</v>
      </c>
      <c r="C6" s="83"/>
      <c r="D6" s="84">
        <f>SUM(D7+D9+D15)</f>
        <v>71168022.719999999</v>
      </c>
      <c r="E6" s="83"/>
      <c r="F6" s="83"/>
      <c r="G6" s="84">
        <f>SUM(G7+G9+G15)</f>
        <v>30546699.305187996</v>
      </c>
      <c r="H6" s="84">
        <f>SUM(H7+H9+H15)</f>
        <v>40621323.414811999</v>
      </c>
      <c r="I6" s="65"/>
    </row>
    <row r="7" spans="1:9" x14ac:dyDescent="0.25">
      <c r="A7" s="340" t="s">
        <v>74</v>
      </c>
      <c r="B7" s="341"/>
      <c r="C7" s="66"/>
      <c r="D7" s="67">
        <f>SUM(D8)</f>
        <v>968749.89</v>
      </c>
      <c r="E7" s="68"/>
      <c r="F7" s="69"/>
      <c r="G7" s="67">
        <f>SUM(G8)</f>
        <v>526927.56000000006</v>
      </c>
      <c r="H7" s="67">
        <f>SUM(H8)</f>
        <v>441822.32999999996</v>
      </c>
      <c r="I7" s="70"/>
    </row>
    <row r="8" spans="1:9" ht="150.6" customHeight="1" x14ac:dyDescent="0.25">
      <c r="A8" s="71">
        <v>1</v>
      </c>
      <c r="B8" s="223" t="s">
        <v>221</v>
      </c>
      <c r="C8" s="72" t="s">
        <v>50</v>
      </c>
      <c r="D8" s="73">
        <v>968749.89</v>
      </c>
      <c r="E8" s="74">
        <v>0.7</v>
      </c>
      <c r="F8" s="74">
        <v>0.54</v>
      </c>
      <c r="G8" s="73">
        <v>526927.56000000006</v>
      </c>
      <c r="H8" s="73">
        <f t="shared" ref="H8:H19" si="0">SUM(D8-G8)</f>
        <v>441822.32999999996</v>
      </c>
      <c r="I8" s="48" t="s">
        <v>280</v>
      </c>
    </row>
    <row r="9" spans="1:9" x14ac:dyDescent="0.25">
      <c r="A9" s="340" t="s">
        <v>7</v>
      </c>
      <c r="B9" s="341"/>
      <c r="C9" s="66"/>
      <c r="D9" s="67">
        <f>SUM(D10:D14)</f>
        <v>39193367.839999996</v>
      </c>
      <c r="E9" s="68"/>
      <c r="F9" s="75"/>
      <c r="G9" s="67">
        <f>SUM(G10:G14)</f>
        <v>21842712.205187999</v>
      </c>
      <c r="H9" s="67">
        <f>SUM(H10:H14)</f>
        <v>17350655.634811997</v>
      </c>
      <c r="I9" s="70"/>
    </row>
    <row r="10" spans="1:9" ht="253.5" customHeight="1" x14ac:dyDescent="0.25">
      <c r="A10" s="71">
        <v>2</v>
      </c>
      <c r="B10" s="223" t="s">
        <v>222</v>
      </c>
      <c r="C10" s="72" t="s">
        <v>51</v>
      </c>
      <c r="D10" s="73">
        <v>5777412.5199999996</v>
      </c>
      <c r="E10" s="74">
        <v>0.95</v>
      </c>
      <c r="F10" s="74">
        <v>0.95</v>
      </c>
      <c r="G10" s="73">
        <v>5470631.9151879996</v>
      </c>
      <c r="H10" s="73">
        <f t="shared" si="0"/>
        <v>306780.60481199995</v>
      </c>
      <c r="I10" s="48" t="s">
        <v>332</v>
      </c>
    </row>
    <row r="11" spans="1:9" ht="261" customHeight="1" x14ac:dyDescent="0.25">
      <c r="A11" s="71">
        <v>3</v>
      </c>
      <c r="B11" s="224" t="s">
        <v>228</v>
      </c>
      <c r="C11" s="72" t="s">
        <v>53</v>
      </c>
      <c r="D11" s="73">
        <v>5691558.9100000001</v>
      </c>
      <c r="E11" s="74">
        <v>0.8</v>
      </c>
      <c r="F11" s="74">
        <v>0.79</v>
      </c>
      <c r="G11" s="73">
        <v>4501420.79</v>
      </c>
      <c r="H11" s="73">
        <f>SUM(D11-G11)</f>
        <v>1190138.1200000001</v>
      </c>
      <c r="I11" s="48" t="s">
        <v>333</v>
      </c>
    </row>
    <row r="12" spans="1:9" ht="147" customHeight="1" x14ac:dyDescent="0.25">
      <c r="A12" s="71">
        <v>4</v>
      </c>
      <c r="B12" s="224" t="s">
        <v>229</v>
      </c>
      <c r="C12" s="72" t="s">
        <v>53</v>
      </c>
      <c r="D12" s="73">
        <v>9998203.8699999992</v>
      </c>
      <c r="E12" s="74">
        <v>0</v>
      </c>
      <c r="F12" s="74">
        <v>0</v>
      </c>
      <c r="G12" s="73">
        <f>D12*F12</f>
        <v>0</v>
      </c>
      <c r="H12" s="73">
        <f>SUM(D12-G12)</f>
        <v>9998203.8699999992</v>
      </c>
      <c r="I12" s="48" t="s">
        <v>334</v>
      </c>
    </row>
    <row r="13" spans="1:9" ht="141" customHeight="1" x14ac:dyDescent="0.25">
      <c r="A13" s="71">
        <v>5</v>
      </c>
      <c r="B13" s="224" t="s">
        <v>230</v>
      </c>
      <c r="C13" s="72" t="s">
        <v>53</v>
      </c>
      <c r="D13" s="73">
        <v>4962042.54</v>
      </c>
      <c r="E13" s="74">
        <v>0</v>
      </c>
      <c r="F13" s="74">
        <v>0</v>
      </c>
      <c r="G13" s="73">
        <f>D13*F13</f>
        <v>0</v>
      </c>
      <c r="H13" s="73">
        <f>SUM(D13-G13)</f>
        <v>4962042.54</v>
      </c>
      <c r="I13" s="48" t="s">
        <v>335</v>
      </c>
    </row>
    <row r="14" spans="1:9" ht="219.75" customHeight="1" x14ac:dyDescent="0.25">
      <c r="A14" s="71">
        <v>6</v>
      </c>
      <c r="B14" s="223" t="s">
        <v>195</v>
      </c>
      <c r="C14" s="72" t="s">
        <v>53</v>
      </c>
      <c r="D14" s="73">
        <v>12764150</v>
      </c>
      <c r="E14" s="74">
        <v>0.99</v>
      </c>
      <c r="F14" s="74">
        <v>0.93</v>
      </c>
      <c r="G14" s="73">
        <f>D14*F14</f>
        <v>11870659.5</v>
      </c>
      <c r="H14" s="73">
        <f>SUM(D14-G14)</f>
        <v>893490.5</v>
      </c>
      <c r="I14" s="48" t="s">
        <v>281</v>
      </c>
    </row>
    <row r="15" spans="1:9" x14ac:dyDescent="0.25">
      <c r="A15" s="340" t="s">
        <v>197</v>
      </c>
      <c r="B15" s="341"/>
      <c r="C15" s="66"/>
      <c r="D15" s="67">
        <f>SUM(D16:D24)</f>
        <v>31005904.990000002</v>
      </c>
      <c r="E15" s="68"/>
      <c r="F15" s="75"/>
      <c r="G15" s="67">
        <f>SUM(G16:G24)</f>
        <v>8177059.54</v>
      </c>
      <c r="H15" s="67">
        <f>SUM(H16:H24)</f>
        <v>22828845.450000003</v>
      </c>
      <c r="I15" s="70"/>
    </row>
    <row r="16" spans="1:9" ht="114.75" customHeight="1" x14ac:dyDescent="0.25">
      <c r="A16" s="71">
        <v>7</v>
      </c>
      <c r="B16" s="223" t="s">
        <v>224</v>
      </c>
      <c r="C16" s="76" t="s">
        <v>53</v>
      </c>
      <c r="D16" s="77">
        <v>10897845.41</v>
      </c>
      <c r="E16" s="74">
        <v>0.13</v>
      </c>
      <c r="F16" s="74">
        <v>0.3</v>
      </c>
      <c r="G16" s="73">
        <v>3227467</v>
      </c>
      <c r="H16" s="73">
        <f t="shared" si="0"/>
        <v>7670378.4100000001</v>
      </c>
      <c r="I16" s="91" t="s">
        <v>354</v>
      </c>
    </row>
    <row r="17" spans="1:9" ht="107.25" customHeight="1" x14ac:dyDescent="0.25">
      <c r="A17" s="71">
        <v>8</v>
      </c>
      <c r="B17" s="225" t="s">
        <v>225</v>
      </c>
      <c r="C17" s="72" t="s">
        <v>53</v>
      </c>
      <c r="D17" s="73">
        <v>4490029.2300000004</v>
      </c>
      <c r="E17" s="74">
        <v>0.35</v>
      </c>
      <c r="F17" s="74">
        <v>0.26</v>
      </c>
      <c r="G17" s="73">
        <v>1188159.69</v>
      </c>
      <c r="H17" s="73">
        <f t="shared" si="0"/>
        <v>3301869.5400000005</v>
      </c>
      <c r="I17" s="91" t="s">
        <v>282</v>
      </c>
    </row>
    <row r="18" spans="1:9" ht="108" customHeight="1" x14ac:dyDescent="0.25">
      <c r="A18" s="71">
        <v>9</v>
      </c>
      <c r="B18" s="225" t="s">
        <v>226</v>
      </c>
      <c r="C18" s="12" t="s">
        <v>53</v>
      </c>
      <c r="D18" s="73">
        <v>5887449.0300000003</v>
      </c>
      <c r="E18" s="74">
        <v>0</v>
      </c>
      <c r="F18" s="74">
        <v>0.2</v>
      </c>
      <c r="G18" s="73">
        <v>1177529.81</v>
      </c>
      <c r="H18" s="73">
        <f t="shared" si="0"/>
        <v>4709919.2200000007</v>
      </c>
      <c r="I18" s="91" t="s">
        <v>283</v>
      </c>
    </row>
    <row r="19" spans="1:9" ht="104.45" customHeight="1" x14ac:dyDescent="0.25">
      <c r="A19" s="71">
        <v>10</v>
      </c>
      <c r="B19" s="225" t="s">
        <v>227</v>
      </c>
      <c r="C19" s="12" t="s">
        <v>53</v>
      </c>
      <c r="D19" s="73">
        <v>5991593.2800000003</v>
      </c>
      <c r="E19" s="74">
        <v>0.04</v>
      </c>
      <c r="F19" s="74">
        <v>0.2</v>
      </c>
      <c r="G19" s="73">
        <v>1198318.6599999999</v>
      </c>
      <c r="H19" s="73">
        <f t="shared" si="0"/>
        <v>4793274.62</v>
      </c>
      <c r="I19" s="91" t="s">
        <v>285</v>
      </c>
    </row>
    <row r="20" spans="1:9" ht="119.25" customHeight="1" x14ac:dyDescent="0.25">
      <c r="A20" s="124">
        <v>11</v>
      </c>
      <c r="B20" s="225" t="s">
        <v>198</v>
      </c>
      <c r="C20" s="45"/>
      <c r="D20" s="73">
        <v>516348.86</v>
      </c>
      <c r="E20" s="74">
        <v>1</v>
      </c>
      <c r="F20" s="74">
        <v>0.82</v>
      </c>
      <c r="G20" s="73">
        <v>422525.16</v>
      </c>
      <c r="H20" s="73">
        <f>SUM(D20-G20)</f>
        <v>93823.700000000012</v>
      </c>
      <c r="I20" s="91" t="s">
        <v>284</v>
      </c>
    </row>
    <row r="21" spans="1:9" ht="123.75" customHeight="1" x14ac:dyDescent="0.25">
      <c r="A21" s="71">
        <v>12</v>
      </c>
      <c r="B21" s="225" t="s">
        <v>231</v>
      </c>
      <c r="C21" s="45" t="s">
        <v>45</v>
      </c>
      <c r="D21" s="73">
        <v>706296.3</v>
      </c>
      <c r="E21" s="74">
        <v>1</v>
      </c>
      <c r="F21" s="74">
        <v>0.92</v>
      </c>
      <c r="G21" s="73">
        <v>647438.34</v>
      </c>
      <c r="H21" s="73">
        <f>SUM(D21-G21)</f>
        <v>58857.960000000079</v>
      </c>
      <c r="I21" s="91" t="s">
        <v>286</v>
      </c>
    </row>
    <row r="22" spans="1:9" ht="132" customHeight="1" x14ac:dyDescent="0.25">
      <c r="A22" s="71">
        <v>13</v>
      </c>
      <c r="B22" s="139" t="s">
        <v>220</v>
      </c>
      <c r="C22" s="79" t="s">
        <v>47</v>
      </c>
      <c r="D22" s="73">
        <v>324276.88</v>
      </c>
      <c r="E22" s="74">
        <v>0.7</v>
      </c>
      <c r="F22" s="74">
        <v>0.31</v>
      </c>
      <c r="G22" s="73">
        <v>101521.28</v>
      </c>
      <c r="H22" s="73">
        <f>SUM(D22-G22)</f>
        <v>222755.6</v>
      </c>
      <c r="I22" s="91" t="s">
        <v>402</v>
      </c>
    </row>
    <row r="23" spans="1:9" ht="262.5" customHeight="1" x14ac:dyDescent="0.25">
      <c r="A23" s="125">
        <v>14</v>
      </c>
      <c r="B23" s="139" t="s">
        <v>201</v>
      </c>
      <c r="C23" s="50" t="s">
        <v>48</v>
      </c>
      <c r="D23" s="73">
        <v>1871500</v>
      </c>
      <c r="E23" s="74">
        <v>7.0000000000000007E-2</v>
      </c>
      <c r="F23" s="74">
        <v>0.11</v>
      </c>
      <c r="G23" s="73">
        <v>214099.6</v>
      </c>
      <c r="H23" s="73">
        <f>SUM(D23-G23)</f>
        <v>1657400.4</v>
      </c>
      <c r="I23" s="91" t="s">
        <v>403</v>
      </c>
    </row>
    <row r="24" spans="1:9" ht="122.45" customHeight="1" x14ac:dyDescent="0.25">
      <c r="A24" s="126">
        <v>15</v>
      </c>
      <c r="B24" s="226" t="s">
        <v>287</v>
      </c>
      <c r="C24" s="36" t="s">
        <v>125</v>
      </c>
      <c r="D24" s="73">
        <v>320566</v>
      </c>
      <c r="E24" s="74">
        <v>0.5</v>
      </c>
      <c r="F24" s="74">
        <v>0</v>
      </c>
      <c r="G24" s="73">
        <v>0</v>
      </c>
      <c r="H24" s="73">
        <v>320566</v>
      </c>
      <c r="I24" s="91" t="s">
        <v>336</v>
      </c>
    </row>
  </sheetData>
  <sheetProtection formatCells="0" formatColumns="0" formatRows="0" insertColumns="0" insertRows="0" insertHyperlinks="0" deleteColumns="0" deleteRows="0" sort="0" autoFilter="0" pivotTables="0"/>
  <mergeCells count="6">
    <mergeCell ref="A15:B15"/>
    <mergeCell ref="A1:I1"/>
    <mergeCell ref="A2:I2"/>
    <mergeCell ref="A3:I3"/>
    <mergeCell ref="A7:B7"/>
    <mergeCell ref="A9:B9"/>
  </mergeCells>
  <pageMargins left="0.70866141732283472" right="0.70866141732283472" top="0.74803149606299213" bottom="0.74803149606299213" header="0.31496062992125984" footer="0.31496062992125984"/>
  <pageSetup scale="80" orientation="landscape" r:id="rId1"/>
  <ignoredErrors>
    <ignoredError sqref="H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I12"/>
  <sheetViews>
    <sheetView workbookViewId="0">
      <selection activeCell="F7" sqref="F7"/>
    </sheetView>
  </sheetViews>
  <sheetFormatPr baseColWidth="10" defaultRowHeight="15" x14ac:dyDescent="0.25"/>
  <cols>
    <col min="1" max="1" width="5.42578125" customWidth="1"/>
    <col min="2" max="2" width="28.28515625" customWidth="1"/>
    <col min="3" max="3" width="16.5703125" hidden="1" customWidth="1"/>
    <col min="4" max="4" width="16.85546875" customWidth="1"/>
    <col min="5" max="5" width="14.140625" customWidth="1"/>
    <col min="6" max="6" width="13.28515625" customWidth="1"/>
    <col min="7" max="7" width="14.42578125" customWidth="1"/>
    <col min="8" max="8" width="17.140625" customWidth="1"/>
    <col min="9" max="9" width="41.140625" customWidth="1"/>
  </cols>
  <sheetData>
    <row r="1" spans="1:9" ht="15.75" x14ac:dyDescent="0.25">
      <c r="B1" s="305" t="s">
        <v>1</v>
      </c>
      <c r="C1" s="305"/>
      <c r="D1" s="305"/>
      <c r="E1" s="305"/>
      <c r="F1" s="305"/>
      <c r="G1" s="305"/>
      <c r="H1" s="305"/>
      <c r="I1" s="305"/>
    </row>
    <row r="2" spans="1:9" ht="15.75" x14ac:dyDescent="0.25">
      <c r="B2" s="315" t="s">
        <v>12</v>
      </c>
      <c r="C2" s="315"/>
      <c r="D2" s="315"/>
      <c r="E2" s="315"/>
      <c r="F2" s="315"/>
      <c r="G2" s="315"/>
      <c r="H2" s="315"/>
      <c r="I2" s="315"/>
    </row>
    <row r="3" spans="1:9" ht="15.75" x14ac:dyDescent="0.25">
      <c r="B3" s="316" t="s">
        <v>56</v>
      </c>
      <c r="C3" s="316"/>
      <c r="D3" s="316"/>
      <c r="E3" s="316"/>
      <c r="F3" s="316"/>
      <c r="G3" s="316"/>
      <c r="H3" s="316"/>
      <c r="I3" s="316"/>
    </row>
    <row r="4" spans="1:9" ht="15.75" x14ac:dyDescent="0.25">
      <c r="B4" s="10"/>
      <c r="C4" s="10"/>
      <c r="D4" s="10"/>
      <c r="E4" s="10"/>
      <c r="F4" s="10"/>
      <c r="G4" s="10"/>
      <c r="H4" s="10"/>
      <c r="I4" s="10"/>
    </row>
    <row r="5" spans="1:9" ht="47.25" x14ac:dyDescent="0.25">
      <c r="A5" s="16" t="s">
        <v>2</v>
      </c>
      <c r="B5" s="16" t="s">
        <v>41</v>
      </c>
      <c r="C5" s="9" t="s">
        <v>14</v>
      </c>
      <c r="D5" s="9" t="s">
        <v>30</v>
      </c>
      <c r="E5" s="9" t="s">
        <v>42</v>
      </c>
      <c r="F5" s="9" t="s">
        <v>43</v>
      </c>
      <c r="G5" s="9" t="s">
        <v>55</v>
      </c>
      <c r="H5" s="9" t="s">
        <v>32</v>
      </c>
      <c r="I5" s="9" t="s">
        <v>15</v>
      </c>
    </row>
    <row r="6" spans="1:9" ht="15.75" x14ac:dyDescent="0.25">
      <c r="A6" s="59"/>
      <c r="B6" s="342" t="s">
        <v>6</v>
      </c>
      <c r="C6" s="342"/>
      <c r="D6" s="60">
        <f>SUM(D7:D9)</f>
        <v>14312030.520000001</v>
      </c>
      <c r="E6" s="60"/>
      <c r="F6" s="61"/>
      <c r="G6" s="61"/>
      <c r="H6" s="60">
        <f>SUM(H7:H9)</f>
        <v>4630862.6595999999</v>
      </c>
      <c r="I6" s="60"/>
    </row>
    <row r="7" spans="1:9" ht="33" customHeight="1" x14ac:dyDescent="0.25">
      <c r="A7" s="11">
        <v>1</v>
      </c>
      <c r="B7" s="18" t="s">
        <v>57</v>
      </c>
      <c r="C7" s="11" t="s">
        <v>36</v>
      </c>
      <c r="D7" s="13">
        <v>3143588.8</v>
      </c>
      <c r="E7" s="235">
        <v>0.35</v>
      </c>
      <c r="F7" s="235">
        <v>0.35</v>
      </c>
      <c r="G7" s="13">
        <f>(D7*F7)</f>
        <v>1100256.0799999998</v>
      </c>
      <c r="H7" s="13">
        <f>D7-G7</f>
        <v>2043332.72</v>
      </c>
      <c r="I7" s="49" t="s">
        <v>37</v>
      </c>
    </row>
    <row r="8" spans="1:9" ht="66.75" customHeight="1" x14ac:dyDescent="0.25">
      <c r="A8" s="14">
        <v>2</v>
      </c>
      <c r="B8" s="19" t="s">
        <v>58</v>
      </c>
      <c r="C8" s="12" t="s">
        <v>38</v>
      </c>
      <c r="D8" s="13">
        <v>11074500</v>
      </c>
      <c r="E8" s="15">
        <v>0.66</v>
      </c>
      <c r="F8" s="15">
        <v>0.77</v>
      </c>
      <c r="G8" s="13">
        <f>(D8*F8)</f>
        <v>8527365</v>
      </c>
      <c r="H8" s="13">
        <f>D8-G8</f>
        <v>2547135</v>
      </c>
      <c r="I8" s="50" t="s">
        <v>39</v>
      </c>
    </row>
    <row r="9" spans="1:9" ht="49.5" customHeight="1" x14ac:dyDescent="0.25">
      <c r="A9" s="14">
        <v>3</v>
      </c>
      <c r="B9" s="19" t="s">
        <v>59</v>
      </c>
      <c r="C9" s="12" t="s">
        <v>40</v>
      </c>
      <c r="D9" s="13">
        <v>93941.72</v>
      </c>
      <c r="E9" s="15">
        <v>1</v>
      </c>
      <c r="F9" s="15">
        <v>0.56999999999999995</v>
      </c>
      <c r="G9" s="13">
        <f>(D9*F9)</f>
        <v>53546.780399999996</v>
      </c>
      <c r="H9" s="13">
        <f>D9-G9</f>
        <v>40394.939600000005</v>
      </c>
      <c r="I9" s="50" t="s">
        <v>216</v>
      </c>
    </row>
    <row r="11" spans="1:9" ht="16.5" x14ac:dyDescent="0.3">
      <c r="A11" s="343"/>
      <c r="B11" s="343"/>
    </row>
    <row r="12" spans="1:9" ht="16.5" x14ac:dyDescent="0.3">
      <c r="A12" s="62"/>
      <c r="B12" s="62"/>
    </row>
  </sheetData>
  <sheetProtection formatCells="0" formatRows="0" insertColumns="0" insertRows="0" insertHyperlinks="0" deleteColumns="0" deleteRows="0" sort="0" autoFilter="0" pivotTables="0"/>
  <mergeCells count="5">
    <mergeCell ref="B1:I1"/>
    <mergeCell ref="B2:I2"/>
    <mergeCell ref="B3:I3"/>
    <mergeCell ref="B6:C6"/>
    <mergeCell ref="A11:B11"/>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2"/>
  <sheetViews>
    <sheetView zoomScale="80" zoomScaleNormal="80" workbookViewId="0">
      <selection activeCell="E39" sqref="E39"/>
    </sheetView>
  </sheetViews>
  <sheetFormatPr baseColWidth="10" defaultRowHeight="15" x14ac:dyDescent="0.25"/>
  <cols>
    <col min="1" max="1" width="5" customWidth="1"/>
    <col min="2" max="2" width="16" customWidth="1"/>
    <col min="3" max="3" width="0" hidden="1" customWidth="1"/>
    <col min="4" max="4" width="45.140625" customWidth="1"/>
    <col min="5" max="5" width="19.28515625" customWidth="1"/>
    <col min="6" max="6" width="15.5703125" style="54" customWidth="1"/>
    <col min="7" max="7" width="12.140625" bestFit="1" customWidth="1"/>
    <col min="8" max="8" width="15.42578125" customWidth="1"/>
    <col min="9" max="20" width="11.42578125" style="51"/>
  </cols>
  <sheetData>
    <row r="1" spans="1:8" ht="15.75" x14ac:dyDescent="0.25">
      <c r="A1" s="305" t="s">
        <v>1</v>
      </c>
      <c r="B1" s="305"/>
      <c r="C1" s="305"/>
      <c r="D1" s="305"/>
      <c r="E1" s="305"/>
      <c r="F1" s="305"/>
      <c r="G1" s="305"/>
      <c r="H1" s="305"/>
    </row>
    <row r="2" spans="1:8" ht="15.75" x14ac:dyDescent="0.25">
      <c r="A2" s="141"/>
      <c r="B2" s="141"/>
      <c r="C2" s="141"/>
      <c r="D2" s="141"/>
      <c r="E2" s="141"/>
      <c r="F2" s="141"/>
      <c r="G2" s="141"/>
      <c r="H2" s="141"/>
    </row>
    <row r="3" spans="1:8" ht="15.75" x14ac:dyDescent="0.25">
      <c r="A3" s="344" t="s">
        <v>156</v>
      </c>
      <c r="B3" s="344"/>
      <c r="C3" s="344"/>
      <c r="D3" s="344"/>
      <c r="E3" s="344"/>
      <c r="F3" s="344"/>
      <c r="G3" s="344"/>
      <c r="H3" s="344"/>
    </row>
    <row r="4" spans="1:8" ht="16.5" thickBot="1" x14ac:dyDescent="0.3">
      <c r="A4" s="20"/>
      <c r="B4" s="20"/>
      <c r="C4" s="20"/>
      <c r="D4" s="20"/>
      <c r="E4" s="47"/>
      <c r="F4" s="20"/>
      <c r="G4" s="20"/>
      <c r="H4" s="20"/>
    </row>
    <row r="5" spans="1:8" ht="49.5" x14ac:dyDescent="0.25">
      <c r="A5" s="95" t="s">
        <v>2</v>
      </c>
      <c r="B5" s="96" t="s">
        <v>8</v>
      </c>
      <c r="C5" s="96" t="s">
        <v>3</v>
      </c>
      <c r="D5" s="96" t="s">
        <v>4</v>
      </c>
      <c r="E5" s="96" t="s">
        <v>250</v>
      </c>
      <c r="F5" s="96" t="s">
        <v>65</v>
      </c>
      <c r="G5" s="96" t="s">
        <v>234</v>
      </c>
      <c r="H5" s="96" t="s">
        <v>234</v>
      </c>
    </row>
    <row r="6" spans="1:8" x14ac:dyDescent="0.25">
      <c r="A6" s="345" t="s">
        <v>6</v>
      </c>
      <c r="B6" s="346"/>
      <c r="C6" s="346"/>
      <c r="D6" s="346"/>
      <c r="E6" s="128">
        <f>SUM(E7+E9+E12+E19+E22+E29+E33)</f>
        <v>65298032.810000002</v>
      </c>
      <c r="F6" s="129"/>
      <c r="G6" s="129"/>
      <c r="H6" s="129"/>
    </row>
    <row r="7" spans="1:8" ht="17.25" thickBot="1" x14ac:dyDescent="0.3">
      <c r="A7" s="347" t="s">
        <v>0</v>
      </c>
      <c r="B7" s="348"/>
      <c r="C7" s="348"/>
      <c r="D7" s="348"/>
      <c r="E7" s="97">
        <f>SUM(E8:E8)</f>
        <v>3330588</v>
      </c>
      <c r="F7" s="98"/>
      <c r="G7" s="99"/>
      <c r="H7" s="100"/>
    </row>
    <row r="8" spans="1:8" ht="50.25" thickTop="1" x14ac:dyDescent="0.25">
      <c r="A8" s="130">
        <v>1</v>
      </c>
      <c r="B8" s="130" t="s">
        <v>157</v>
      </c>
      <c r="C8" s="131" t="s">
        <v>70</v>
      </c>
      <c r="D8" s="132" t="s">
        <v>158</v>
      </c>
      <c r="E8" s="133">
        <v>3330588</v>
      </c>
      <c r="F8" s="52">
        <v>8260</v>
      </c>
      <c r="G8" s="53">
        <v>1</v>
      </c>
      <c r="H8" s="53">
        <v>1</v>
      </c>
    </row>
    <row r="9" spans="1:8" ht="17.25" thickBot="1" x14ac:dyDescent="0.3">
      <c r="A9" s="347" t="s">
        <v>79</v>
      </c>
      <c r="B9" s="348"/>
      <c r="C9" s="348"/>
      <c r="D9" s="348"/>
      <c r="E9" s="97">
        <f>SUM(E10:E11)</f>
        <v>3231558.32</v>
      </c>
      <c r="F9" s="98"/>
      <c r="G9" s="99"/>
      <c r="H9" s="100"/>
    </row>
    <row r="10" spans="1:8" ht="50.25" thickTop="1" x14ac:dyDescent="0.25">
      <c r="A10" s="130">
        <v>2</v>
      </c>
      <c r="B10" s="130" t="s">
        <v>159</v>
      </c>
      <c r="C10" s="131"/>
      <c r="D10" s="132" t="s">
        <v>160</v>
      </c>
      <c r="E10" s="133">
        <v>3222558.32</v>
      </c>
      <c r="F10" s="134">
        <v>179743</v>
      </c>
      <c r="G10" s="52">
        <v>100</v>
      </c>
      <c r="H10" s="53">
        <v>1</v>
      </c>
    </row>
    <row r="11" spans="1:8" ht="33" x14ac:dyDescent="0.25">
      <c r="A11" s="130">
        <v>3</v>
      </c>
      <c r="B11" s="130" t="s">
        <v>161</v>
      </c>
      <c r="C11" s="131"/>
      <c r="D11" s="132" t="s">
        <v>162</v>
      </c>
      <c r="E11" s="133">
        <v>9000</v>
      </c>
      <c r="F11" s="134">
        <v>5000</v>
      </c>
      <c r="G11" s="52">
        <v>100</v>
      </c>
      <c r="H11" s="53">
        <v>1</v>
      </c>
    </row>
    <row r="12" spans="1:8" ht="17.25" thickBot="1" x14ac:dyDescent="0.3">
      <c r="A12" s="347" t="s">
        <v>7</v>
      </c>
      <c r="B12" s="348"/>
      <c r="C12" s="348"/>
      <c r="D12" s="348"/>
      <c r="E12" s="97">
        <f>SUM(E13:E18)</f>
        <v>29632547.550000001</v>
      </c>
      <c r="F12" s="98"/>
      <c r="G12" s="99"/>
      <c r="H12" s="100"/>
    </row>
    <row r="13" spans="1:8" ht="17.25" thickTop="1" x14ac:dyDescent="0.25">
      <c r="A13" s="136">
        <v>4</v>
      </c>
      <c r="B13" s="130" t="s">
        <v>163</v>
      </c>
      <c r="C13" s="131"/>
      <c r="D13" s="132" t="s">
        <v>95</v>
      </c>
      <c r="E13" s="133">
        <v>4011258.05</v>
      </c>
      <c r="F13" s="134">
        <v>51670</v>
      </c>
      <c r="G13" s="52">
        <v>100</v>
      </c>
      <c r="H13" s="53">
        <v>1</v>
      </c>
    </row>
    <row r="14" spans="1:8" ht="49.5" x14ac:dyDescent="0.25">
      <c r="A14" s="130">
        <v>5</v>
      </c>
      <c r="B14" s="130" t="s">
        <v>164</v>
      </c>
      <c r="C14" s="131"/>
      <c r="D14" s="132" t="s">
        <v>165</v>
      </c>
      <c r="E14" s="133">
        <v>677143.2</v>
      </c>
      <c r="F14" s="134">
        <v>51670</v>
      </c>
      <c r="G14" s="52">
        <v>100</v>
      </c>
      <c r="H14" s="53">
        <v>1</v>
      </c>
    </row>
    <row r="15" spans="1:8" ht="36.6" customHeight="1" x14ac:dyDescent="0.25">
      <c r="A15" s="130">
        <v>6</v>
      </c>
      <c r="B15" s="130" t="s">
        <v>166</v>
      </c>
      <c r="C15" s="131"/>
      <c r="D15" s="132" t="s">
        <v>167</v>
      </c>
      <c r="E15" s="133">
        <v>23085567</v>
      </c>
      <c r="F15" s="134">
        <v>55269</v>
      </c>
      <c r="G15" s="52">
        <v>100</v>
      </c>
      <c r="H15" s="53">
        <v>0.9</v>
      </c>
    </row>
    <row r="16" spans="1:8" ht="75.75" customHeight="1" x14ac:dyDescent="0.25">
      <c r="A16" s="78">
        <v>7</v>
      </c>
      <c r="B16" s="50" t="s">
        <v>164</v>
      </c>
      <c r="C16" s="50" t="s">
        <v>52</v>
      </c>
      <c r="D16" s="50" t="s">
        <v>233</v>
      </c>
      <c r="E16" s="80">
        <v>706296.3</v>
      </c>
      <c r="F16" s="81">
        <v>1</v>
      </c>
      <c r="G16" s="80">
        <v>100</v>
      </c>
      <c r="H16" s="53">
        <v>1</v>
      </c>
    </row>
    <row r="17" spans="1:8" ht="16.5" x14ac:dyDescent="0.25">
      <c r="A17" s="78">
        <v>8</v>
      </c>
      <c r="B17" s="50" t="s">
        <v>232</v>
      </c>
      <c r="C17" s="79" t="s">
        <v>26</v>
      </c>
      <c r="D17" s="50" t="s">
        <v>233</v>
      </c>
      <c r="E17" s="80">
        <v>618900</v>
      </c>
      <c r="F17" s="81">
        <v>1</v>
      </c>
      <c r="G17" s="80">
        <v>100</v>
      </c>
      <c r="H17" s="53">
        <v>1</v>
      </c>
    </row>
    <row r="18" spans="1:8" ht="33" x14ac:dyDescent="0.25">
      <c r="A18" s="130">
        <v>9</v>
      </c>
      <c r="B18" s="130" t="s">
        <v>169</v>
      </c>
      <c r="C18" s="131" t="s">
        <v>170</v>
      </c>
      <c r="D18" s="132" t="s">
        <v>171</v>
      </c>
      <c r="E18" s="133">
        <v>533383</v>
      </c>
      <c r="F18" s="134">
        <v>3875</v>
      </c>
      <c r="G18" s="52">
        <v>100</v>
      </c>
      <c r="H18" s="53">
        <v>1</v>
      </c>
    </row>
    <row r="19" spans="1:8" ht="17.25" thickBot="1" x14ac:dyDescent="0.3">
      <c r="A19" s="347" t="s">
        <v>172</v>
      </c>
      <c r="B19" s="348"/>
      <c r="C19" s="348"/>
      <c r="D19" s="348"/>
      <c r="E19" s="97">
        <f>SUM(E20:E21)</f>
        <v>4172207.5</v>
      </c>
      <c r="F19" s="98"/>
      <c r="G19" s="99"/>
      <c r="H19" s="100"/>
    </row>
    <row r="20" spans="1:8" ht="33.75" thickTop="1" x14ac:dyDescent="0.25">
      <c r="A20" s="130">
        <v>10</v>
      </c>
      <c r="B20" s="130" t="s">
        <v>173</v>
      </c>
      <c r="C20" s="131" t="s">
        <v>174</v>
      </c>
      <c r="D20" s="132" t="s">
        <v>175</v>
      </c>
      <c r="E20" s="133">
        <v>64467.5</v>
      </c>
      <c r="F20" s="134">
        <v>2143</v>
      </c>
      <c r="G20" s="52">
        <v>100</v>
      </c>
      <c r="H20" s="53">
        <v>1</v>
      </c>
    </row>
    <row r="21" spans="1:8" ht="16.5" x14ac:dyDescent="0.25">
      <c r="A21" s="130">
        <v>11</v>
      </c>
      <c r="B21" s="130" t="s">
        <v>173</v>
      </c>
      <c r="C21" s="131" t="s">
        <v>174</v>
      </c>
      <c r="D21" s="132" t="s">
        <v>176</v>
      </c>
      <c r="E21" s="133">
        <v>4107740</v>
      </c>
      <c r="F21" s="134">
        <v>2143</v>
      </c>
      <c r="G21" s="52">
        <v>100</v>
      </c>
      <c r="H21" s="53">
        <v>1</v>
      </c>
    </row>
    <row r="22" spans="1:8" ht="17.25" thickBot="1" x14ac:dyDescent="0.3">
      <c r="A22" s="347" t="s">
        <v>177</v>
      </c>
      <c r="B22" s="348"/>
      <c r="C22" s="348"/>
      <c r="D22" s="348"/>
      <c r="E22" s="97">
        <f>SUM(E23:E28)</f>
        <v>10587902.58</v>
      </c>
      <c r="F22" s="98"/>
      <c r="G22" s="99"/>
      <c r="H22" s="100"/>
    </row>
    <row r="23" spans="1:8" ht="33.75" thickTop="1" x14ac:dyDescent="0.25">
      <c r="A23" s="130">
        <v>12</v>
      </c>
      <c r="B23" s="130" t="s">
        <v>129</v>
      </c>
      <c r="C23" s="131" t="s">
        <v>174</v>
      </c>
      <c r="D23" s="132" t="s">
        <v>178</v>
      </c>
      <c r="E23" s="133">
        <v>144450</v>
      </c>
      <c r="F23" s="135">
        <v>430299</v>
      </c>
      <c r="G23" s="52">
        <v>100</v>
      </c>
      <c r="H23" s="53">
        <v>1</v>
      </c>
    </row>
    <row r="24" spans="1:8" ht="49.5" x14ac:dyDescent="0.25">
      <c r="A24" s="130">
        <v>13</v>
      </c>
      <c r="B24" s="130" t="s">
        <v>179</v>
      </c>
      <c r="C24" s="131" t="s">
        <v>70</v>
      </c>
      <c r="D24" s="132" t="s">
        <v>180</v>
      </c>
      <c r="E24" s="133">
        <v>2268926.27</v>
      </c>
      <c r="F24" s="135">
        <v>2716</v>
      </c>
      <c r="G24" s="52">
        <v>100</v>
      </c>
      <c r="H24" s="53">
        <v>1</v>
      </c>
    </row>
    <row r="25" spans="1:8" ht="33" x14ac:dyDescent="0.25">
      <c r="A25" s="130">
        <v>14</v>
      </c>
      <c r="B25" s="130" t="s">
        <v>129</v>
      </c>
      <c r="C25" s="131" t="s">
        <v>106</v>
      </c>
      <c r="D25" s="132" t="s">
        <v>181</v>
      </c>
      <c r="E25" s="133">
        <v>1654893.25</v>
      </c>
      <c r="F25" s="135">
        <v>1516436</v>
      </c>
      <c r="G25" s="52">
        <v>100</v>
      </c>
      <c r="H25" s="53">
        <v>1</v>
      </c>
    </row>
    <row r="26" spans="1:8" ht="33" x14ac:dyDescent="0.25">
      <c r="A26" s="130">
        <v>15</v>
      </c>
      <c r="B26" s="130" t="s">
        <v>182</v>
      </c>
      <c r="C26" s="131" t="s">
        <v>106</v>
      </c>
      <c r="D26" s="132" t="s">
        <v>183</v>
      </c>
      <c r="E26" s="133">
        <v>4883006</v>
      </c>
      <c r="F26" s="135">
        <v>56583</v>
      </c>
      <c r="G26" s="52">
        <v>100</v>
      </c>
      <c r="H26" s="53">
        <v>1</v>
      </c>
    </row>
    <row r="27" spans="1:8" ht="49.5" x14ac:dyDescent="0.25">
      <c r="A27" s="130">
        <v>16</v>
      </c>
      <c r="B27" s="130" t="s">
        <v>184</v>
      </c>
      <c r="C27" s="131"/>
      <c r="D27" s="132" t="s">
        <v>185</v>
      </c>
      <c r="E27" s="133">
        <v>1017685.56</v>
      </c>
      <c r="F27" s="135">
        <v>1516436</v>
      </c>
      <c r="G27" s="52">
        <v>100</v>
      </c>
      <c r="H27" s="53">
        <v>1</v>
      </c>
    </row>
    <row r="28" spans="1:8" s="51" customFormat="1" ht="33" x14ac:dyDescent="0.25">
      <c r="A28" s="130">
        <v>17</v>
      </c>
      <c r="B28" s="130" t="s">
        <v>186</v>
      </c>
      <c r="C28" s="131"/>
      <c r="D28" s="132" t="s">
        <v>187</v>
      </c>
      <c r="E28" s="133">
        <v>618941.5</v>
      </c>
      <c r="F28" s="52"/>
      <c r="G28" s="52">
        <v>100</v>
      </c>
      <c r="H28" s="53">
        <v>1</v>
      </c>
    </row>
    <row r="29" spans="1:8" ht="16.5" x14ac:dyDescent="0.25">
      <c r="A29" s="348" t="s">
        <v>145</v>
      </c>
      <c r="B29" s="348"/>
      <c r="C29" s="348"/>
      <c r="D29" s="349"/>
      <c r="E29" s="97">
        <f>SUM(E30:E32)</f>
        <v>12232115.74</v>
      </c>
      <c r="F29" s="98"/>
      <c r="G29" s="99"/>
      <c r="H29" s="100"/>
    </row>
    <row r="30" spans="1:8" s="51" customFormat="1" ht="33" x14ac:dyDescent="0.25">
      <c r="A30" s="130">
        <v>18</v>
      </c>
      <c r="B30" s="130" t="s">
        <v>188</v>
      </c>
      <c r="C30" s="131" t="s">
        <v>174</v>
      </c>
      <c r="D30" s="132" t="s">
        <v>189</v>
      </c>
      <c r="E30" s="133">
        <v>5395395.7400000002</v>
      </c>
      <c r="F30" s="135">
        <v>255718</v>
      </c>
      <c r="G30" s="52">
        <v>100</v>
      </c>
      <c r="H30" s="53">
        <v>1</v>
      </c>
    </row>
    <row r="31" spans="1:8" s="51" customFormat="1" ht="33" x14ac:dyDescent="0.25">
      <c r="A31" s="130">
        <v>19</v>
      </c>
      <c r="B31" s="130" t="s">
        <v>190</v>
      </c>
      <c r="C31" s="131"/>
      <c r="D31" s="132" t="s">
        <v>168</v>
      </c>
      <c r="E31" s="133">
        <v>89000</v>
      </c>
      <c r="F31" s="135">
        <v>2500</v>
      </c>
      <c r="G31" s="52">
        <v>100</v>
      </c>
      <c r="H31" s="53">
        <v>1</v>
      </c>
    </row>
    <row r="32" spans="1:8" s="51" customFormat="1" ht="33" x14ac:dyDescent="0.25">
      <c r="A32" s="130">
        <v>20</v>
      </c>
      <c r="B32" s="130" t="s">
        <v>204</v>
      </c>
      <c r="C32" s="131" t="s">
        <v>106</v>
      </c>
      <c r="D32" s="132" t="s">
        <v>205</v>
      </c>
      <c r="E32" s="133">
        <v>6747720</v>
      </c>
      <c r="F32" s="135">
        <v>276999</v>
      </c>
      <c r="G32" s="52">
        <v>100</v>
      </c>
      <c r="H32" s="53">
        <v>1</v>
      </c>
    </row>
    <row r="33" spans="1:8" ht="17.25" thickBot="1" x14ac:dyDescent="0.3">
      <c r="A33" s="347" t="s">
        <v>147</v>
      </c>
      <c r="B33" s="348"/>
      <c r="C33" s="348"/>
      <c r="D33" s="348"/>
      <c r="E33" s="97">
        <f>SUM(E34:E34)</f>
        <v>2111113.12</v>
      </c>
      <c r="F33" s="98"/>
      <c r="G33" s="99"/>
      <c r="H33" s="100"/>
    </row>
    <row r="34" spans="1:8" ht="17.25" thickTop="1" x14ac:dyDescent="0.25">
      <c r="A34" s="130">
        <v>21</v>
      </c>
      <c r="B34" s="130" t="s">
        <v>191</v>
      </c>
      <c r="C34" s="131" t="s">
        <v>192</v>
      </c>
      <c r="D34" s="132" t="s">
        <v>193</v>
      </c>
      <c r="E34" s="133">
        <v>2111113.12</v>
      </c>
      <c r="F34" s="135">
        <v>2066</v>
      </c>
      <c r="G34" s="52">
        <v>100</v>
      </c>
      <c r="H34" s="53">
        <v>1</v>
      </c>
    </row>
    <row r="35" spans="1:8" x14ac:dyDescent="0.25">
      <c r="A35" s="51"/>
      <c r="B35" s="51"/>
      <c r="C35" s="51"/>
      <c r="D35" s="51"/>
      <c r="E35" s="51"/>
      <c r="F35" s="127"/>
      <c r="G35" s="51"/>
      <c r="H35" s="51"/>
    </row>
    <row r="36" spans="1:8" x14ac:dyDescent="0.25">
      <c r="A36" s="51"/>
      <c r="B36" s="51"/>
      <c r="C36" s="51"/>
      <c r="D36" s="51"/>
      <c r="E36" s="51"/>
      <c r="F36" s="127"/>
      <c r="G36" s="51"/>
      <c r="H36" s="51"/>
    </row>
    <row r="37" spans="1:8" x14ac:dyDescent="0.25">
      <c r="A37" s="51"/>
      <c r="B37" s="51"/>
      <c r="C37" s="51"/>
      <c r="D37" s="51"/>
      <c r="E37" s="51"/>
      <c r="F37" s="127"/>
      <c r="G37" s="51"/>
      <c r="H37" s="51"/>
    </row>
    <row r="38" spans="1:8" x14ac:dyDescent="0.25">
      <c r="A38" s="51"/>
      <c r="B38" s="51"/>
      <c r="C38" s="51"/>
      <c r="D38" s="51"/>
      <c r="E38" s="51"/>
      <c r="F38" s="127"/>
      <c r="G38" s="51"/>
      <c r="H38" s="51"/>
    </row>
    <row r="39" spans="1:8" x14ac:dyDescent="0.25">
      <c r="A39" s="51"/>
      <c r="B39" s="51"/>
      <c r="C39" s="51"/>
      <c r="D39" s="51"/>
      <c r="E39" s="51"/>
      <c r="F39" s="127"/>
      <c r="G39" s="51"/>
      <c r="H39" s="51"/>
    </row>
    <row r="40" spans="1:8" x14ac:dyDescent="0.25">
      <c r="A40" s="51"/>
      <c r="B40" s="51"/>
      <c r="C40" s="51"/>
      <c r="D40" s="51"/>
      <c r="E40" s="51"/>
      <c r="F40" s="127"/>
      <c r="G40" s="51"/>
      <c r="H40" s="51"/>
    </row>
    <row r="41" spans="1:8" x14ac:dyDescent="0.25">
      <c r="A41" s="51"/>
      <c r="B41" s="51"/>
      <c r="C41" s="51"/>
      <c r="D41" s="51"/>
      <c r="E41" s="51"/>
      <c r="F41" s="127"/>
      <c r="G41" s="51"/>
      <c r="H41" s="51"/>
    </row>
    <row r="42" spans="1:8" x14ac:dyDescent="0.25">
      <c r="A42" s="51"/>
      <c r="B42" s="51"/>
      <c r="C42" s="51"/>
      <c r="D42" s="51"/>
      <c r="E42" s="51"/>
      <c r="F42" s="127"/>
      <c r="G42" s="51"/>
      <c r="H42" s="51"/>
    </row>
  </sheetData>
  <sheetProtection algorithmName="SHA-512" hashValue="iR18cTfJK/79uUCd4rQ7KYch4V8UHqTcQqU5nMa8y8C6HZi6N/RRT66nUyky59b7Ny+BAX1G9KFXvkT5exqXgw==" saltValue="5ldoXw011UqJ2qGAUwEgsg==" spinCount="100000" sheet="1" formatCells="0" formatColumns="0" formatRows="0" insertColumns="0" insertRows="0" insertHyperlinks="0" deleteColumns="0" deleteRows="0" sort="0" autoFilter="0" pivotTables="0"/>
  <mergeCells count="10">
    <mergeCell ref="A12:D12"/>
    <mergeCell ref="A19:D19"/>
    <mergeCell ref="A22:D22"/>
    <mergeCell ref="A29:D29"/>
    <mergeCell ref="A33:D33"/>
    <mergeCell ref="A1:H1"/>
    <mergeCell ref="A3:H3"/>
    <mergeCell ref="A6:D6"/>
    <mergeCell ref="A7:D7"/>
    <mergeCell ref="A9:D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resumen</vt:lpstr>
      <vt:lpstr> En Tramite </vt:lpstr>
      <vt:lpstr>En ejecución</vt:lpstr>
      <vt:lpstr>proy x cierre</vt:lpstr>
      <vt:lpstr>Legales</vt:lpstr>
      <vt:lpstr>Consultorias</vt:lpstr>
      <vt:lpstr>terminados</vt:lpstr>
      <vt:lpstr>' En Tramite '!Títulos_a_imprimir</vt:lpstr>
      <vt:lpstr>'En ejecución'!Títulos_a_imprimir</vt:lpstr>
      <vt:lpstr>Legales!Títulos_a_imprimir</vt:lpstr>
      <vt:lpstr>'proy x cierre'!Títulos_a_imprimir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Karina</cp:lastModifiedBy>
  <cp:lastPrinted>2020-12-14T17:25:08Z</cp:lastPrinted>
  <dcterms:created xsi:type="dcterms:W3CDTF">2017-06-15T14:03:19Z</dcterms:created>
  <dcterms:modified xsi:type="dcterms:W3CDTF">2021-01-13T21:51:03Z</dcterms:modified>
</cp:coreProperties>
</file>